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llie\Downloads\"/>
    </mc:Choice>
  </mc:AlternateContent>
  <xr:revisionPtr revIDLastSave="0" documentId="8_{D6DBB885-FCC5-42A8-801C-3A845F8838B2}" xr6:coauthVersionLast="47" xr6:coauthVersionMax="47" xr10:uidLastSave="{00000000-0000-0000-0000-000000000000}"/>
  <bookViews>
    <workbookView xWindow="1480" yWindow="1480" windowWidth="14400" windowHeight="7360" activeTab="1"/>
  </bookViews>
  <sheets>
    <sheet name="Instructions" sheetId="1" r:id="rId1"/>
    <sheet name="Template" sheetId="2" r:id="rId2"/>
  </sheets>
  <calcPr calcId="191029"/>
</workbook>
</file>

<file path=xl/calcChain.xml><?xml version="1.0" encoding="utf-8"?>
<calcChain xmlns="http://schemas.openxmlformats.org/spreadsheetml/2006/main">
  <c r="F62" i="1" l="1"/>
  <c r="K62" i="1" s="1"/>
  <c r="G62" i="1"/>
  <c r="L62" i="1" s="1"/>
  <c r="H62" i="1"/>
  <c r="F63" i="1"/>
  <c r="I63" i="1" s="1"/>
  <c r="G63" i="1"/>
  <c r="L63" i="1"/>
  <c r="H63" i="1"/>
  <c r="F64" i="1"/>
  <c r="G64" i="1"/>
  <c r="L64" i="1" s="1"/>
  <c r="H64" i="1"/>
  <c r="I64" i="1" s="1"/>
  <c r="F65" i="1"/>
  <c r="K65" i="1" s="1"/>
  <c r="G65" i="1"/>
  <c r="L65" i="1" s="1"/>
  <c r="H65" i="1"/>
  <c r="F66" i="1"/>
  <c r="G66" i="1"/>
  <c r="L66" i="1" s="1"/>
  <c r="H66" i="1"/>
  <c r="F67" i="1"/>
  <c r="K67" i="1" s="1"/>
  <c r="G67" i="1"/>
  <c r="L67" i="1" s="1"/>
  <c r="H67" i="1"/>
  <c r="F68" i="1"/>
  <c r="I68" i="1" s="1"/>
  <c r="G68" i="1"/>
  <c r="L68" i="1"/>
  <c r="H68" i="1"/>
  <c r="F69" i="1"/>
  <c r="I69" i="1" s="1"/>
  <c r="G69" i="1"/>
  <c r="L69" i="1" s="1"/>
  <c r="H69" i="1"/>
  <c r="F70" i="1"/>
  <c r="G70" i="1"/>
  <c r="K70" i="1"/>
  <c r="H70" i="1"/>
  <c r="I70" i="1" s="1"/>
  <c r="F71" i="1"/>
  <c r="I71" i="1" s="1"/>
  <c r="G71" i="1"/>
  <c r="L71" i="1"/>
  <c r="H71" i="1"/>
  <c r="F72" i="1"/>
  <c r="G72" i="1"/>
  <c r="I72" i="1" s="1"/>
  <c r="H72" i="1"/>
  <c r="G61" i="1"/>
  <c r="L61" i="1" s="1"/>
  <c r="H61" i="1"/>
  <c r="F61" i="1"/>
  <c r="I27" i="2"/>
  <c r="H27" i="2"/>
  <c r="G27" i="2"/>
  <c r="I26" i="2"/>
  <c r="H26" i="2"/>
  <c r="J26" i="2" s="1"/>
  <c r="G26" i="2"/>
  <c r="I25" i="2"/>
  <c r="H25" i="2"/>
  <c r="G25" i="2"/>
  <c r="I24" i="2"/>
  <c r="H24" i="2"/>
  <c r="M24" i="2" s="1"/>
  <c r="G24" i="2"/>
  <c r="I23" i="2"/>
  <c r="J23" i="2" s="1"/>
  <c r="H23" i="2"/>
  <c r="G23" i="2"/>
  <c r="L23" i="2" s="1"/>
  <c r="I22" i="2"/>
  <c r="H22" i="2"/>
  <c r="G22" i="2"/>
  <c r="L22" i="2" s="1"/>
  <c r="I21" i="2"/>
  <c r="H21" i="2"/>
  <c r="M21" i="2" s="1"/>
  <c r="G21" i="2"/>
  <c r="L21" i="2" s="1"/>
  <c r="I20" i="2"/>
  <c r="H20" i="2"/>
  <c r="G20" i="2"/>
  <c r="I19" i="2"/>
  <c r="H19" i="2"/>
  <c r="G19" i="2"/>
  <c r="J19" i="2" s="1"/>
  <c r="I18" i="2"/>
  <c r="H18" i="2"/>
  <c r="M18" i="2" s="1"/>
  <c r="G18" i="2"/>
  <c r="I17" i="2"/>
  <c r="H17" i="2"/>
  <c r="J17" i="2" s="1"/>
  <c r="G17" i="2"/>
  <c r="I16" i="2"/>
  <c r="H16" i="2"/>
  <c r="M16" i="2" s="1"/>
  <c r="G16" i="2"/>
  <c r="J16" i="2" s="1"/>
  <c r="I15" i="2"/>
  <c r="J15" i="2" s="1"/>
  <c r="H15" i="2"/>
  <c r="G15" i="2"/>
  <c r="I14" i="2"/>
  <c r="H14" i="2"/>
  <c r="G14" i="2"/>
  <c r="L14" i="2" s="1"/>
  <c r="I13" i="2"/>
  <c r="H13" i="2"/>
  <c r="M13" i="2" s="1"/>
  <c r="G13" i="2"/>
  <c r="J13" i="2" s="1"/>
  <c r="I12" i="2"/>
  <c r="H12" i="2"/>
  <c r="G12" i="2"/>
  <c r="J12" i="2" s="1"/>
  <c r="I11" i="2"/>
  <c r="H11" i="2"/>
  <c r="G11" i="2"/>
  <c r="J11" i="2" s="1"/>
  <c r="I10" i="2"/>
  <c r="H10" i="2"/>
  <c r="L10" i="2" s="1"/>
  <c r="G10" i="2"/>
  <c r="I9" i="2"/>
  <c r="H9" i="2"/>
  <c r="G9" i="2"/>
  <c r="I8" i="2"/>
  <c r="H8" i="2"/>
  <c r="M8" i="2" s="1"/>
  <c r="G8" i="2"/>
  <c r="J8" i="2" s="1"/>
  <c r="I7" i="2"/>
  <c r="J7" i="2" s="1"/>
  <c r="H7" i="2"/>
  <c r="G7" i="2"/>
  <c r="I6" i="2"/>
  <c r="H6" i="2"/>
  <c r="G6" i="2"/>
  <c r="L6" i="2" s="1"/>
  <c r="E40" i="2"/>
  <c r="G40" i="2"/>
  <c r="J40" i="2" s="1"/>
  <c r="L40" i="2"/>
  <c r="H40" i="2"/>
  <c r="M40" i="2"/>
  <c r="I40" i="2"/>
  <c r="E41" i="2"/>
  <c r="G41" i="2"/>
  <c r="L41" i="2" s="1"/>
  <c r="H41" i="2"/>
  <c r="M41" i="2" s="1"/>
  <c r="I41" i="2"/>
  <c r="J41" i="2"/>
  <c r="E42" i="2"/>
  <c r="G42" i="2"/>
  <c r="H42" i="2"/>
  <c r="L42" i="2" s="1"/>
  <c r="M42" i="2"/>
  <c r="I42" i="2"/>
  <c r="E43" i="2"/>
  <c r="G43" i="2"/>
  <c r="J43" i="2" s="1"/>
  <c r="H43" i="2"/>
  <c r="M43" i="2" s="1"/>
  <c r="I43" i="2"/>
  <c r="E44" i="2"/>
  <c r="G44" i="2"/>
  <c r="L44" i="2" s="1"/>
  <c r="H44" i="2"/>
  <c r="M44" i="2" s="1"/>
  <c r="I44" i="2"/>
  <c r="E45" i="2"/>
  <c r="G45" i="2"/>
  <c r="J45" i="2" s="1"/>
  <c r="H45" i="2"/>
  <c r="M45" i="2" s="1"/>
  <c r="L45" i="2"/>
  <c r="I45" i="2"/>
  <c r="E46" i="2"/>
  <c r="G46" i="2"/>
  <c r="L46" i="2" s="1"/>
  <c r="H46" i="2"/>
  <c r="M46" i="2"/>
  <c r="I46" i="2"/>
  <c r="J46" i="2" s="1"/>
  <c r="E47" i="2"/>
  <c r="G47" i="2"/>
  <c r="J47" i="2" s="1"/>
  <c r="H47" i="2"/>
  <c r="M47" i="2"/>
  <c r="I47" i="2"/>
  <c r="E48" i="2"/>
  <c r="G48" i="2"/>
  <c r="H48" i="2"/>
  <c r="J48" i="2" s="1"/>
  <c r="M48" i="2"/>
  <c r="I48" i="2"/>
  <c r="E49" i="2"/>
  <c r="G49" i="2"/>
  <c r="J49" i="2" s="1"/>
  <c r="H49" i="2"/>
  <c r="M49" i="2" s="1"/>
  <c r="I49" i="2"/>
  <c r="E50" i="2"/>
  <c r="G50" i="2"/>
  <c r="L50" i="2" s="1"/>
  <c r="H50" i="2"/>
  <c r="M50" i="2" s="1"/>
  <c r="I50" i="2"/>
  <c r="E51" i="2"/>
  <c r="G51" i="2"/>
  <c r="H51" i="2"/>
  <c r="I51" i="2"/>
  <c r="E52" i="2"/>
  <c r="G52" i="2"/>
  <c r="L52" i="2" s="1"/>
  <c r="H52" i="2"/>
  <c r="I52" i="2"/>
  <c r="E53" i="2"/>
  <c r="G53" i="2"/>
  <c r="H53" i="2"/>
  <c r="I53" i="2"/>
  <c r="J53" i="2"/>
  <c r="E54" i="2"/>
  <c r="G54" i="2"/>
  <c r="H54" i="2"/>
  <c r="J54" i="2" s="1"/>
  <c r="M54" i="2"/>
  <c r="I54" i="2"/>
  <c r="E55" i="2"/>
  <c r="G55" i="2"/>
  <c r="L55" i="2" s="1"/>
  <c r="H55" i="2"/>
  <c r="I55" i="2"/>
  <c r="J55" i="2" s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L27" i="2"/>
  <c r="M25" i="2"/>
  <c r="M23" i="2"/>
  <c r="M20" i="2"/>
  <c r="L19" i="2"/>
  <c r="M17" i="2"/>
  <c r="M15" i="2"/>
  <c r="L15" i="2"/>
  <c r="M12" i="2"/>
  <c r="L11" i="2"/>
  <c r="M9" i="2"/>
  <c r="M7" i="2"/>
  <c r="M27" i="2"/>
  <c r="L26" i="2"/>
  <c r="L25" i="2"/>
  <c r="M22" i="2"/>
  <c r="M19" i="2"/>
  <c r="L17" i="2"/>
  <c r="M14" i="2"/>
  <c r="M11" i="2"/>
  <c r="M10" i="2"/>
  <c r="L9" i="2"/>
  <c r="I39" i="2"/>
  <c r="H39" i="2"/>
  <c r="G39" i="2"/>
  <c r="L39" i="2" s="1"/>
  <c r="J39" i="2"/>
  <c r="E39" i="2"/>
  <c r="I38" i="2"/>
  <c r="H38" i="2"/>
  <c r="L38" i="2" s="1"/>
  <c r="J38" i="2"/>
  <c r="G38" i="2"/>
  <c r="E38" i="2"/>
  <c r="I37" i="2"/>
  <c r="H37" i="2"/>
  <c r="J37" i="2" s="1"/>
  <c r="G37" i="2"/>
  <c r="L37" i="2" s="1"/>
  <c r="E37" i="2"/>
  <c r="I36" i="2"/>
  <c r="H36" i="2"/>
  <c r="M36" i="2"/>
  <c r="G36" i="2"/>
  <c r="J36" i="2" s="1"/>
  <c r="L36" i="2"/>
  <c r="E36" i="2"/>
  <c r="I35" i="2"/>
  <c r="H35" i="2"/>
  <c r="M35" i="2" s="1"/>
  <c r="G35" i="2"/>
  <c r="E35" i="2"/>
  <c r="I34" i="2"/>
  <c r="H34" i="2"/>
  <c r="L34" i="2" s="1"/>
  <c r="G34" i="2"/>
  <c r="E34" i="2"/>
  <c r="I33" i="2"/>
  <c r="H33" i="2"/>
  <c r="M33" i="2"/>
  <c r="G33" i="2"/>
  <c r="J33" i="2" s="1"/>
  <c r="L33" i="2"/>
  <c r="E33" i="2"/>
  <c r="I32" i="2"/>
  <c r="H32" i="2"/>
  <c r="M32" i="2" s="1"/>
  <c r="G32" i="2"/>
  <c r="J32" i="2" s="1"/>
  <c r="L32" i="2"/>
  <c r="E32" i="2"/>
  <c r="I31" i="2"/>
  <c r="J31" i="2" s="1"/>
  <c r="H31" i="2"/>
  <c r="M31" i="2"/>
  <c r="G31" i="2"/>
  <c r="L31" i="2" s="1"/>
  <c r="E31" i="2"/>
  <c r="I30" i="2"/>
  <c r="H30" i="2"/>
  <c r="J30" i="2" s="1"/>
  <c r="M30" i="2"/>
  <c r="G30" i="2"/>
  <c r="E30" i="2"/>
  <c r="I29" i="2"/>
  <c r="H29" i="2"/>
  <c r="M29" i="2"/>
  <c r="G29" i="2"/>
  <c r="J29" i="2" s="1"/>
  <c r="L29" i="2"/>
  <c r="E29" i="2"/>
  <c r="I28" i="2"/>
  <c r="H28" i="2"/>
  <c r="J28" i="2" s="1"/>
  <c r="G28" i="2"/>
  <c r="L28" i="2"/>
  <c r="E28" i="2"/>
  <c r="J27" i="2"/>
  <c r="M6" i="2"/>
  <c r="D62" i="1"/>
  <c r="D63" i="1"/>
  <c r="D64" i="1"/>
  <c r="D65" i="1"/>
  <c r="D66" i="1"/>
  <c r="D67" i="1"/>
  <c r="D68" i="1"/>
  <c r="D69" i="1"/>
  <c r="D70" i="1"/>
  <c r="D71" i="1"/>
  <c r="D72" i="1"/>
  <c r="D61" i="1"/>
  <c r="G39" i="1"/>
  <c r="F39" i="1"/>
  <c r="D39" i="1"/>
  <c r="G38" i="1"/>
  <c r="F38" i="1"/>
  <c r="D38" i="1"/>
  <c r="G37" i="1"/>
  <c r="F37" i="1"/>
  <c r="D37" i="1"/>
  <c r="G36" i="1"/>
  <c r="F36" i="1"/>
  <c r="D36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G12" i="1"/>
  <c r="F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2" i="1"/>
  <c r="M37" i="2"/>
  <c r="L53" i="2"/>
  <c r="J51" i="2"/>
  <c r="L49" i="2"/>
  <c r="L35" i="2"/>
  <c r="M39" i="2"/>
  <c r="M53" i="2"/>
  <c r="J52" i="2"/>
  <c r="M52" i="2"/>
  <c r="L54" i="2"/>
  <c r="M51" i="2"/>
  <c r="L51" i="2"/>
  <c r="L43" i="2"/>
  <c r="J42" i="2"/>
  <c r="M55" i="2"/>
  <c r="J20" i="2"/>
  <c r="L7" i="2"/>
  <c r="J35" i="2"/>
  <c r="L13" i="2"/>
  <c r="M38" i="2"/>
  <c r="J24" i="2"/>
  <c r="L8" i="2"/>
  <c r="L12" i="2"/>
  <c r="J14" i="2"/>
  <c r="L20" i="2"/>
  <c r="J22" i="2"/>
  <c r="L24" i="2"/>
  <c r="J9" i="2"/>
  <c r="J25" i="2"/>
  <c r="J6" i="2"/>
  <c r="I61" i="1"/>
  <c r="K61" i="1"/>
  <c r="K66" i="1"/>
  <c r="I67" i="1"/>
  <c r="K64" i="1"/>
  <c r="K68" i="1"/>
  <c r="I66" i="1"/>
  <c r="L70" i="1"/>
  <c r="K63" i="1" l="1"/>
  <c r="J50" i="2"/>
  <c r="M26" i="2"/>
  <c r="L72" i="1"/>
  <c r="J21" i="2"/>
  <c r="J18" i="2"/>
  <c r="L48" i="2"/>
  <c r="J44" i="2"/>
  <c r="K72" i="1"/>
  <c r="I62" i="1"/>
  <c r="L16" i="2"/>
  <c r="L47" i="2"/>
  <c r="J34" i="2"/>
  <c r="M28" i="2"/>
  <c r="L18" i="2"/>
  <c r="L30" i="2"/>
  <c r="K71" i="1"/>
  <c r="K69" i="1"/>
  <c r="I65" i="1"/>
  <c r="M34" i="2"/>
  <c r="J10" i="2"/>
</calcChain>
</file>

<file path=xl/sharedStrings.xml><?xml version="1.0" encoding="utf-8"?>
<sst xmlns="http://schemas.openxmlformats.org/spreadsheetml/2006/main" count="118" uniqueCount="41">
  <si>
    <t>Triangle diagrams in Excel!</t>
  </si>
  <si>
    <t>P</t>
  </si>
  <si>
    <t>Q</t>
  </si>
  <si>
    <t>A</t>
  </si>
  <si>
    <t>X</t>
  </si>
  <si>
    <t>Y</t>
  </si>
  <si>
    <t>This example is for the Streckhesen (1967) Quartz-Alkali feldspar-Plagioclase igneous rock classification diagram, shown to the right. Follow the steps downward.</t>
  </si>
  <si>
    <t>Many coordinate lines available here: http://minerva.union.edu/hollochk/c_petrology/discrim.html</t>
  </si>
  <si>
    <t>Discriminant line coordinates</t>
  </si>
  <si>
    <t>Sum</t>
  </si>
  <si>
    <t>Modified coordinates</t>
  </si>
  <si>
    <t>Triangle coordinates</t>
  </si>
  <si>
    <t>Sample coordinates</t>
  </si>
  <si>
    <t>There, wasn't that easy? See the other tab for a template.</t>
  </si>
  <si>
    <t>Triangle diagrams in Excel! Template.</t>
  </si>
  <si>
    <t>"</t>
  </si>
  <si>
    <t>Triangle outline coordinates</t>
  </si>
  <si>
    <t>More sample coordinates</t>
  </si>
  <si>
    <t>Makes sure sum = 100</t>
  </si>
  <si>
    <t>Raw coordinates</t>
  </si>
  <si>
    <t>Plot these columns</t>
  </si>
  <si>
    <t>Intermediate calcs</t>
  </si>
  <si>
    <t>Raw sample data</t>
  </si>
  <si>
    <t>Preliminary values go in these columns</t>
  </si>
  <si>
    <t>Change only these three columns</t>
  </si>
  <si>
    <t>Don't change these columns</t>
  </si>
  <si>
    <t>Don't change these columns either</t>
  </si>
  <si>
    <r>
      <rPr>
        <b/>
        <sz val="12"/>
        <color indexed="8"/>
        <rFont val="Calibri"/>
        <family val="2"/>
      </rPr>
      <t>Step 1.</t>
    </r>
    <r>
      <rPr>
        <sz val="12"/>
        <color indexed="8"/>
        <rFont val="Calibri"/>
        <family val="2"/>
      </rPr>
      <t xml:space="preserve"> Get the coordinates for the discriminant lines (omit this part if you have no lines to plot).</t>
    </r>
  </si>
  <si>
    <r>
      <rPr>
        <b/>
        <sz val="12"/>
        <color indexed="8"/>
        <rFont val="Calibri"/>
        <family val="2"/>
      </rPr>
      <t>Step 2.</t>
    </r>
    <r>
      <rPr>
        <sz val="12"/>
        <color indexed="8"/>
        <rFont val="Calibri"/>
        <family val="2"/>
      </rPr>
      <t xml:space="preserve"> Note that the row sums are 100.</t>
    </r>
  </si>
  <si>
    <r>
      <rPr>
        <b/>
        <sz val="12"/>
        <color indexed="8"/>
        <rFont val="Calibri"/>
        <family val="2"/>
      </rPr>
      <t>Step 3.</t>
    </r>
    <r>
      <rPr>
        <sz val="12"/>
        <color indexed="8"/>
        <rFont val="Calibri"/>
        <family val="2"/>
      </rPr>
      <t xml:space="preserve"> Calculate the X coordiate from P and Q, as in the equations below. The Y coordinate is simply a copy of Q.</t>
    </r>
  </si>
  <si>
    <r>
      <rPr>
        <b/>
        <sz val="12"/>
        <color indexed="8"/>
        <rFont val="Calibri"/>
        <family val="2"/>
      </rPr>
      <t>Step 4.</t>
    </r>
    <r>
      <rPr>
        <sz val="12"/>
        <color indexed="8"/>
        <rFont val="Calibri"/>
        <family val="2"/>
      </rPr>
      <t xml:space="preserve"> Plot X and Y as a scatter graph, with straight lines between the data points, but suppress the points.</t>
    </r>
  </si>
  <si>
    <r>
      <rPr>
        <b/>
        <sz val="12"/>
        <color indexed="8"/>
        <rFont val="Calibri"/>
        <family val="2"/>
      </rPr>
      <t>Step 5.</t>
    </r>
    <r>
      <rPr>
        <sz val="12"/>
        <color indexed="8"/>
        <rFont val="Calibri"/>
        <family val="2"/>
      </rPr>
      <t xml:space="preserve"> Oops! You need the triangle, too. Make the triangle the same way as steps 2-4.</t>
    </r>
  </si>
  <si>
    <r>
      <rPr>
        <b/>
        <sz val="12"/>
        <color indexed="8"/>
        <rFont val="Calibri"/>
        <family val="2"/>
      </rPr>
      <t>Step 6.</t>
    </r>
    <r>
      <rPr>
        <sz val="12"/>
        <color indexed="8"/>
        <rFont val="Calibri"/>
        <family val="2"/>
      </rPr>
      <t xml:space="preserve"> Modify the coordinates, as above.</t>
    </r>
  </si>
  <si>
    <r>
      <rPr>
        <b/>
        <sz val="12"/>
        <color indexed="8"/>
        <rFont val="Calibri"/>
        <family val="2"/>
      </rPr>
      <t>Step 7.</t>
    </r>
    <r>
      <rPr>
        <sz val="12"/>
        <color indexed="8"/>
        <rFont val="Calibri"/>
        <family val="2"/>
      </rPr>
      <t xml:space="preserve"> Add the triangle to the graph.</t>
    </r>
  </si>
  <si>
    <r>
      <rPr>
        <b/>
        <sz val="12"/>
        <color indexed="8"/>
        <rFont val="Calibri"/>
        <family val="2"/>
      </rPr>
      <t>Step 8.</t>
    </r>
    <r>
      <rPr>
        <sz val="12"/>
        <color indexed="8"/>
        <rFont val="Calibri"/>
        <family val="2"/>
      </rPr>
      <t xml:space="preserve"> Get your data.</t>
    </r>
  </si>
  <si>
    <r>
      <rPr>
        <b/>
        <sz val="12"/>
        <color indexed="8"/>
        <rFont val="Calibri"/>
        <family val="2"/>
      </rPr>
      <t>Step 9.</t>
    </r>
    <r>
      <rPr>
        <sz val="12"/>
        <color indexed="8"/>
        <rFont val="Calibri"/>
        <family val="2"/>
      </rPr>
      <t xml:space="preserve"> Notice that the row sums are not 100.</t>
    </r>
  </si>
  <si>
    <r>
      <rPr>
        <b/>
        <sz val="12"/>
        <color indexed="8"/>
        <rFont val="Calibri"/>
        <family val="2"/>
      </rPr>
      <t>Step 10.</t>
    </r>
    <r>
      <rPr>
        <sz val="12"/>
        <color indexed="8"/>
        <rFont val="Calibri"/>
        <family val="2"/>
      </rPr>
      <t xml:space="preserve"> Convert your coordinates so the row sums are 100, as shown below.</t>
    </r>
  </si>
  <si>
    <r>
      <rPr>
        <b/>
        <sz val="12"/>
        <color indexed="8"/>
        <rFont val="Calibri"/>
        <family val="2"/>
      </rPr>
      <t>Step 11.</t>
    </r>
    <r>
      <rPr>
        <sz val="12"/>
        <color indexed="8"/>
        <rFont val="Calibri"/>
        <family val="2"/>
      </rPr>
      <t xml:space="preserve"> Now the sums are 100.</t>
    </r>
  </si>
  <si>
    <r>
      <rPr>
        <b/>
        <sz val="12"/>
        <color indexed="8"/>
        <rFont val="Calibri"/>
        <family val="2"/>
      </rPr>
      <t>Step 12.</t>
    </r>
    <r>
      <rPr>
        <sz val="12"/>
        <color indexed="8"/>
        <rFont val="Calibri"/>
        <family val="2"/>
      </rPr>
      <t xml:space="preserve"> Modify the P and Q coordinates the same way as above.</t>
    </r>
  </si>
  <si>
    <r>
      <rPr>
        <b/>
        <sz val="12"/>
        <color indexed="8"/>
        <rFont val="Calibri"/>
        <family val="2"/>
      </rPr>
      <t>Step 13.</t>
    </r>
    <r>
      <rPr>
        <sz val="12"/>
        <color indexed="8"/>
        <rFont val="Calibri"/>
        <family val="2"/>
      </rPr>
      <t xml:space="preserve"> Add your data to the graph.</t>
    </r>
  </si>
  <si>
    <r>
      <rPr>
        <b/>
        <sz val="12"/>
        <color indexed="8"/>
        <rFont val="Calibri"/>
        <family val="2"/>
      </rPr>
      <t>Step 14.</t>
    </r>
    <r>
      <rPr>
        <sz val="12"/>
        <color indexed="8"/>
        <rFont val="Calibri"/>
        <family val="2"/>
      </rPr>
      <t xml:space="preserve"> Pretty-up your graph using the formatting tools.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</si>
</sst>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6" fillId="0" borderId="0" xfId="0" applyFont="1"/>
    <xf numFmtId="0" fontId="0" fillId="0" borderId="0" xfId="0" applyAlignment="1">
      <alignment vertical="top" wrapText="1"/>
    </xf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7" fillId="3" borderId="1" xfId="0" applyFont="1" applyFill="1" applyBorder="1"/>
    <xf numFmtId="0" fontId="0" fillId="3" borderId="1" xfId="0" applyFill="1" applyBorder="1"/>
    <xf numFmtId="0" fontId="6" fillId="0" borderId="0" xfId="0" applyFont="1" applyAlignment="1">
      <alignment horizontal="right" vertical="top" wrapText="1"/>
    </xf>
    <xf numFmtId="164" fontId="7" fillId="4" borderId="0" xfId="0" applyNumberFormat="1" applyFont="1" applyFill="1"/>
    <xf numFmtId="164" fontId="7" fillId="5" borderId="0" xfId="0" applyNumberFormat="1" applyFont="1" applyFill="1"/>
    <xf numFmtId="164" fontId="2" fillId="5" borderId="0" xfId="0" applyNumberFormat="1" applyFont="1" applyFill="1" applyAlignment="1">
      <alignment horizontal="right"/>
    </xf>
    <xf numFmtId="0" fontId="1" fillId="6" borderId="0" xfId="0" applyFont="1" applyFill="1" applyAlignment="1">
      <alignment horizontal="right"/>
    </xf>
    <xf numFmtId="164" fontId="7" fillId="6" borderId="0" xfId="0" applyNumberFormat="1" applyFont="1" applyFill="1"/>
    <xf numFmtId="164" fontId="2" fillId="6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7" fillId="4" borderId="1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0" fontId="7" fillId="5" borderId="1" xfId="0" applyFont="1" applyFill="1" applyBorder="1"/>
    <xf numFmtId="0" fontId="7" fillId="7" borderId="1" xfId="0" applyFont="1" applyFill="1" applyBorder="1"/>
    <xf numFmtId="164" fontId="0" fillId="7" borderId="0" xfId="0" applyNumberFormat="1" applyFill="1"/>
    <xf numFmtId="0" fontId="7" fillId="8" borderId="1" xfId="0" applyFont="1" applyFill="1" applyBorder="1"/>
    <xf numFmtId="164" fontId="0" fillId="8" borderId="0" xfId="0" applyNumberFormat="1" applyFill="1"/>
    <xf numFmtId="164" fontId="2" fillId="8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vertical="top" wrapText="1"/>
    </xf>
    <xf numFmtId="164" fontId="7" fillId="5" borderId="1" xfId="0" applyNumberFormat="1" applyFont="1" applyFill="1" applyBorder="1"/>
    <xf numFmtId="164" fontId="2" fillId="5" borderId="1" xfId="0" applyNumberFormat="1" applyFont="1" applyFill="1" applyBorder="1" applyAlignment="1">
      <alignment horizontal="right"/>
    </xf>
    <xf numFmtId="164" fontId="7" fillId="6" borderId="1" xfId="0" applyNumberFormat="1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0" fillId="9" borderId="0" xfId="0" applyNumberFormat="1" applyFill="1"/>
    <xf numFmtId="164" fontId="0" fillId="10" borderId="0" xfId="0" applyNumberFormat="1" applyFill="1"/>
    <xf numFmtId="164" fontId="2" fillId="10" borderId="0" xfId="0" applyNumberFormat="1" applyFont="1" applyFill="1" applyAlignment="1">
      <alignment horizontal="right"/>
    </xf>
    <xf numFmtId="0" fontId="8" fillId="0" borderId="0" xfId="0" applyFont="1" applyAlignment="1">
      <alignment vertical="top"/>
    </xf>
    <xf numFmtId="0" fontId="9" fillId="0" borderId="0" xfId="1" applyFont="1" applyAlignment="1">
      <alignment vertical="top"/>
    </xf>
    <xf numFmtId="0" fontId="8" fillId="0" borderId="0" xfId="0" applyFont="1"/>
    <xf numFmtId="0" fontId="7" fillId="0" borderId="1" xfId="0" applyFont="1" applyFill="1" applyBorder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4" borderId="1" xfId="0" applyNumberFormat="1" applyFill="1" applyBorder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2" fillId="8" borderId="1" xfId="0" applyNumberFormat="1" applyFont="1" applyFill="1" applyBorder="1" applyAlignment="1">
      <alignment horizontal="right"/>
    </xf>
    <xf numFmtId="164" fontId="0" fillId="9" borderId="1" xfId="0" applyNumberFormat="1" applyFill="1" applyBorder="1"/>
    <xf numFmtId="164" fontId="0" fillId="10" borderId="1" xfId="0" applyNumberFormat="1" applyFill="1" applyBorder="1"/>
    <xf numFmtId="164" fontId="2" fillId="10" borderId="1" xfId="0" applyNumberFormat="1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0" fillId="0" borderId="0" xfId="0" applyFont="1"/>
    <xf numFmtId="0" fontId="7" fillId="0" borderId="0" xfId="0" applyFont="1" applyFill="1" applyBorder="1"/>
    <xf numFmtId="0" fontId="0" fillId="0" borderId="0" xfId="0" applyFill="1" applyBorder="1"/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64" fontId="0" fillId="4" borderId="5" xfId="0" applyNumberFormat="1" applyFill="1" applyBorder="1"/>
    <xf numFmtId="164" fontId="0" fillId="4" borderId="0" xfId="0" applyNumberFormat="1" applyFill="1" applyBorder="1"/>
    <xf numFmtId="164" fontId="7" fillId="4" borderId="6" xfId="0" applyNumberFormat="1" applyFont="1" applyFill="1" applyBorder="1"/>
    <xf numFmtId="164" fontId="0" fillId="4" borderId="7" xfId="0" applyNumberFormat="1" applyFill="1" applyBorder="1"/>
    <xf numFmtId="164" fontId="7" fillId="4" borderId="8" xfId="0" applyNumberFormat="1" applyFont="1" applyFill="1" applyBorder="1"/>
    <xf numFmtId="164" fontId="0" fillId="11" borderId="5" xfId="0" applyNumberFormat="1" applyFill="1" applyBorder="1"/>
    <xf numFmtId="164" fontId="0" fillId="11" borderId="0" xfId="0" applyNumberFormat="1" applyFill="1" applyBorder="1"/>
    <xf numFmtId="164" fontId="7" fillId="11" borderId="6" xfId="0" applyNumberFormat="1" applyFont="1" applyFill="1" applyBorder="1"/>
    <xf numFmtId="164" fontId="0" fillId="11" borderId="9" xfId="0" applyNumberFormat="1" applyFill="1" applyBorder="1"/>
    <xf numFmtId="164" fontId="0" fillId="11" borderId="10" xfId="0" applyNumberFormat="1" applyFill="1" applyBorder="1"/>
    <xf numFmtId="164" fontId="7" fillId="11" borderId="11" xfId="0" applyNumberFormat="1" applyFont="1" applyFill="1" applyBorder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Font="1"/>
    <xf numFmtId="0" fontId="0" fillId="0" borderId="0" xfId="0" applyFont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7" fillId="6" borderId="1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right" vertical="top" wrapText="1"/>
    </xf>
    <xf numFmtId="0" fontId="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3" borderId="1" xfId="0" applyFont="1" applyFill="1" applyBorder="1"/>
    <xf numFmtId="0" fontId="12" fillId="3" borderId="0" xfId="0" applyFont="1" applyFill="1" applyAlignment="1">
      <alignment horizontal="right"/>
    </xf>
    <xf numFmtId="0" fontId="12" fillId="6" borderId="0" xfId="0" applyFont="1" applyFill="1" applyAlignment="1">
      <alignment horizontal="right"/>
    </xf>
    <xf numFmtId="0" fontId="0" fillId="3" borderId="0" xfId="0" applyFont="1" applyFill="1"/>
    <xf numFmtId="164" fontId="7" fillId="6" borderId="0" xfId="0" applyNumberFormat="1" applyFont="1" applyFill="1" applyAlignment="1">
      <alignment horizontal="right"/>
    </xf>
    <xf numFmtId="0" fontId="0" fillId="2" borderId="1" xfId="0" applyFont="1" applyFill="1" applyBorder="1"/>
    <xf numFmtId="0" fontId="12" fillId="2" borderId="0" xfId="0" applyFont="1" applyFill="1" applyAlignment="1">
      <alignment horizontal="right"/>
    </xf>
    <xf numFmtId="0" fontId="12" fillId="5" borderId="0" xfId="0" applyFont="1" applyFill="1" applyAlignment="1">
      <alignment horizontal="right"/>
    </xf>
    <xf numFmtId="0" fontId="0" fillId="2" borderId="0" xfId="0" applyFont="1" applyFill="1"/>
    <xf numFmtId="164" fontId="7" fillId="5" borderId="0" xfId="0" applyNumberFormat="1" applyFont="1" applyFill="1" applyAlignment="1">
      <alignment horizontal="right"/>
    </xf>
    <xf numFmtId="0" fontId="11" fillId="0" borderId="0" xfId="0" applyFont="1"/>
    <xf numFmtId="0" fontId="0" fillId="4" borderId="1" xfId="0" applyFont="1" applyFill="1" applyBorder="1"/>
    <xf numFmtId="0" fontId="0" fillId="7" borderId="1" xfId="0" applyFont="1" applyFill="1" applyBorder="1"/>
    <xf numFmtId="0" fontId="12" fillId="4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7" borderId="0" xfId="0" applyFont="1" applyFill="1" applyAlignment="1">
      <alignment horizontal="right"/>
    </xf>
    <xf numFmtId="0" fontId="12" fillId="8" borderId="0" xfId="0" applyFont="1" applyFill="1" applyAlignment="1">
      <alignment horizontal="right"/>
    </xf>
    <xf numFmtId="164" fontId="0" fillId="4" borderId="0" xfId="0" applyNumberFormat="1" applyFont="1" applyFill="1"/>
    <xf numFmtId="164" fontId="0" fillId="0" borderId="0" xfId="0" applyNumberFormat="1" applyFont="1"/>
    <xf numFmtId="164" fontId="0" fillId="7" borderId="0" xfId="0" applyNumberFormat="1" applyFont="1" applyFill="1"/>
    <xf numFmtId="164" fontId="0" fillId="8" borderId="0" xfId="0" applyNumberFormat="1" applyFont="1" applyFill="1"/>
    <xf numFmtId="164" fontId="7" fillId="8" borderId="0" xfId="0" applyNumberFormat="1" applyFont="1" applyFill="1" applyAlignment="1">
      <alignment horizontal="right"/>
    </xf>
    <xf numFmtId="0" fontId="0" fillId="0" borderId="0" xfId="0" applyFont="1" applyFill="1" applyBorder="1"/>
    <xf numFmtId="0" fontId="12" fillId="0" borderId="0" xfId="0" applyFont="1" applyFill="1" applyBorder="1" applyAlignment="1">
      <alignment horizontal="right"/>
    </xf>
    <xf numFmtId="164" fontId="0" fillId="0" borderId="0" xfId="0" applyNumberFormat="1" applyFont="1" applyFill="1" applyBorder="1"/>
    <xf numFmtId="0" fontId="0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Instructions!$F$12:$F$29</c:f>
              <c:numCache>
                <c:formatCode>0.0</c:formatCode>
                <c:ptCount val="18"/>
                <c:pt idx="0">
                  <c:v>45</c:v>
                </c:pt>
                <c:pt idx="1">
                  <c:v>55</c:v>
                </c:pt>
                <c:pt idx="2">
                  <c:v>70</c:v>
                </c:pt>
                <c:pt idx="3">
                  <c:v>30</c:v>
                </c:pt>
                <c:pt idx="4">
                  <c:v>10</c:v>
                </c:pt>
                <c:pt idx="5">
                  <c:v>90</c:v>
                </c:pt>
                <c:pt idx="6">
                  <c:v>97.5</c:v>
                </c:pt>
                <c:pt idx="7">
                  <c:v>2.5</c:v>
                </c:pt>
                <c:pt idx="8">
                  <c:v>0</c:v>
                </c:pt>
                <c:pt idx="9">
                  <c:v>10</c:v>
                </c:pt>
                <c:pt idx="10">
                  <c:v>34</c:v>
                </c:pt>
                <c:pt idx="11">
                  <c:v>66</c:v>
                </c:pt>
                <c:pt idx="12">
                  <c:v>90</c:v>
                </c:pt>
                <c:pt idx="13">
                  <c:v>65</c:v>
                </c:pt>
                <c:pt idx="14">
                  <c:v>56</c:v>
                </c:pt>
                <c:pt idx="15">
                  <c:v>65</c:v>
                </c:pt>
                <c:pt idx="16">
                  <c:v>35</c:v>
                </c:pt>
                <c:pt idx="17">
                  <c:v>38</c:v>
                </c:pt>
              </c:numCache>
            </c:numRef>
          </c:xVal>
          <c:yVal>
            <c:numRef>
              <c:f>Instructions!$G$12:$G$29</c:f>
              <c:numCache>
                <c:formatCode>0.0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5-4812-99CC-6BF0213D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65055"/>
        <c:axId val="1"/>
      </c:scatterChart>
      <c:valAx>
        <c:axId val="1168865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6505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Instructions!$F$12:$F$29</c:f>
              <c:numCache>
                <c:formatCode>0.0</c:formatCode>
                <c:ptCount val="18"/>
                <c:pt idx="0">
                  <c:v>45</c:v>
                </c:pt>
                <c:pt idx="1">
                  <c:v>55</c:v>
                </c:pt>
                <c:pt idx="2">
                  <c:v>70</c:v>
                </c:pt>
                <c:pt idx="3">
                  <c:v>30</c:v>
                </c:pt>
                <c:pt idx="4">
                  <c:v>10</c:v>
                </c:pt>
                <c:pt idx="5">
                  <c:v>90</c:v>
                </c:pt>
                <c:pt idx="6">
                  <c:v>97.5</c:v>
                </c:pt>
                <c:pt idx="7">
                  <c:v>2.5</c:v>
                </c:pt>
                <c:pt idx="8">
                  <c:v>0</c:v>
                </c:pt>
                <c:pt idx="9">
                  <c:v>10</c:v>
                </c:pt>
                <c:pt idx="10">
                  <c:v>34</c:v>
                </c:pt>
                <c:pt idx="11">
                  <c:v>66</c:v>
                </c:pt>
                <c:pt idx="12">
                  <c:v>90</c:v>
                </c:pt>
                <c:pt idx="13">
                  <c:v>65</c:v>
                </c:pt>
                <c:pt idx="14">
                  <c:v>56</c:v>
                </c:pt>
                <c:pt idx="15">
                  <c:v>65</c:v>
                </c:pt>
                <c:pt idx="16">
                  <c:v>35</c:v>
                </c:pt>
                <c:pt idx="17">
                  <c:v>38</c:v>
                </c:pt>
              </c:numCache>
            </c:numRef>
          </c:xVal>
          <c:yVal>
            <c:numRef>
              <c:f>Instructions!$G$12:$G$29</c:f>
              <c:numCache>
                <c:formatCode>0.0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2-4994-942D-F59B14D80E1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Instructions!$F$36:$F$39</c:f>
              <c:numCache>
                <c:formatCode>0.0</c:formatCode>
                <c:ptCount val="4"/>
                <c:pt idx="0">
                  <c:v>100</c:v>
                </c:pt>
                <c:pt idx="1">
                  <c:v>50</c:v>
                </c:pt>
                <c:pt idx="2">
                  <c:v>0</c:v>
                </c:pt>
                <c:pt idx="3">
                  <c:v>100</c:v>
                </c:pt>
              </c:numCache>
            </c:numRef>
          </c:xVal>
          <c:yVal>
            <c:numRef>
              <c:f>Instructions!$G$36:$G$39</c:f>
              <c:numCache>
                <c:formatCode>0.0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F2-4994-942D-F59B14D8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72959"/>
        <c:axId val="1"/>
      </c:scatterChart>
      <c:valAx>
        <c:axId val="116887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7295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Instructions!$F$12:$F$29</c:f>
              <c:numCache>
                <c:formatCode>0.0</c:formatCode>
                <c:ptCount val="18"/>
                <c:pt idx="0">
                  <c:v>45</c:v>
                </c:pt>
                <c:pt idx="1">
                  <c:v>55</c:v>
                </c:pt>
                <c:pt idx="2">
                  <c:v>70</c:v>
                </c:pt>
                <c:pt idx="3">
                  <c:v>30</c:v>
                </c:pt>
                <c:pt idx="4">
                  <c:v>10</c:v>
                </c:pt>
                <c:pt idx="5">
                  <c:v>90</c:v>
                </c:pt>
                <c:pt idx="6">
                  <c:v>97.5</c:v>
                </c:pt>
                <c:pt idx="7">
                  <c:v>2.5</c:v>
                </c:pt>
                <c:pt idx="8">
                  <c:v>0</c:v>
                </c:pt>
                <c:pt idx="9">
                  <c:v>10</c:v>
                </c:pt>
                <c:pt idx="10">
                  <c:v>34</c:v>
                </c:pt>
                <c:pt idx="11">
                  <c:v>66</c:v>
                </c:pt>
                <c:pt idx="12">
                  <c:v>90</c:v>
                </c:pt>
                <c:pt idx="13">
                  <c:v>65</c:v>
                </c:pt>
                <c:pt idx="14">
                  <c:v>56</c:v>
                </c:pt>
                <c:pt idx="15">
                  <c:v>65</c:v>
                </c:pt>
                <c:pt idx="16">
                  <c:v>35</c:v>
                </c:pt>
                <c:pt idx="17">
                  <c:v>38</c:v>
                </c:pt>
              </c:numCache>
            </c:numRef>
          </c:xVal>
          <c:yVal>
            <c:numRef>
              <c:f>Instructions!$G$12:$G$29</c:f>
              <c:numCache>
                <c:formatCode>0.0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7B-4C7C-9FFE-94D9EA2488C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Instructions!$F$36:$F$39</c:f>
              <c:numCache>
                <c:formatCode>0.0</c:formatCode>
                <c:ptCount val="4"/>
                <c:pt idx="0">
                  <c:v>100</c:v>
                </c:pt>
                <c:pt idx="1">
                  <c:v>50</c:v>
                </c:pt>
                <c:pt idx="2">
                  <c:v>0</c:v>
                </c:pt>
                <c:pt idx="3">
                  <c:v>100</c:v>
                </c:pt>
              </c:numCache>
            </c:numRef>
          </c:xVal>
          <c:yVal>
            <c:numRef>
              <c:f>Instructions!$G$36:$G$39</c:f>
              <c:numCache>
                <c:formatCode>0.0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7B-4C7C-9FFE-94D9EA2488C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Instructions!$K$61:$K$72</c:f>
              <c:numCache>
                <c:formatCode>0.0</c:formatCode>
                <c:ptCount val="12"/>
                <c:pt idx="0">
                  <c:v>82.383040935672526</c:v>
                </c:pt>
                <c:pt idx="1">
                  <c:v>83.230769230769226</c:v>
                </c:pt>
                <c:pt idx="2">
                  <c:v>60.221596003586527</c:v>
                </c:pt>
                <c:pt idx="3">
                  <c:v>76.333208442612701</c:v>
                </c:pt>
                <c:pt idx="4">
                  <c:v>74.652560410667334</c:v>
                </c:pt>
                <c:pt idx="5">
                  <c:v>73.983689608303479</c:v>
                </c:pt>
                <c:pt idx="6">
                  <c:v>56.947007645663078</c:v>
                </c:pt>
                <c:pt idx="7">
                  <c:v>71.729237770193393</c:v>
                </c:pt>
                <c:pt idx="8">
                  <c:v>65.784903912942809</c:v>
                </c:pt>
                <c:pt idx="9">
                  <c:v>41.615853658536587</c:v>
                </c:pt>
                <c:pt idx="10">
                  <c:v>82.221420843851433</c:v>
                </c:pt>
                <c:pt idx="11">
                  <c:v>90.142354201744993</c:v>
                </c:pt>
              </c:numCache>
            </c:numRef>
          </c:xVal>
          <c:yVal>
            <c:numRef>
              <c:f>Instructions!$L$61:$L$72</c:f>
              <c:numCache>
                <c:formatCode>0.0</c:formatCode>
                <c:ptCount val="12"/>
                <c:pt idx="0">
                  <c:v>1.3157894736842104</c:v>
                </c:pt>
                <c:pt idx="1">
                  <c:v>9.5384615384615383</c:v>
                </c:pt>
                <c:pt idx="2">
                  <c:v>14.128346355834507</c:v>
                </c:pt>
                <c:pt idx="3">
                  <c:v>14.21256400649432</c:v>
                </c:pt>
                <c:pt idx="4">
                  <c:v>16.764742706898712</c:v>
                </c:pt>
                <c:pt idx="5">
                  <c:v>23.217595452860493</c:v>
                </c:pt>
                <c:pt idx="6">
                  <c:v>24.808858423411557</c:v>
                </c:pt>
                <c:pt idx="7">
                  <c:v>27.18998862343572</c:v>
                </c:pt>
                <c:pt idx="8">
                  <c:v>33.514702477425331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7B-4C7C-9FFE-94D9EA248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57151"/>
        <c:axId val="1"/>
      </c:scatterChart>
      <c:valAx>
        <c:axId val="1168857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5715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33061656766586E-2"/>
          <c:y val="5.9391239792130658E-2"/>
          <c:w val="0.82546410646037671"/>
          <c:h val="0.8717200661721293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Instructions!$F$12:$F$29</c:f>
              <c:numCache>
                <c:formatCode>0.0</c:formatCode>
                <c:ptCount val="18"/>
                <c:pt idx="0">
                  <c:v>45</c:v>
                </c:pt>
                <c:pt idx="1">
                  <c:v>55</c:v>
                </c:pt>
                <c:pt idx="2">
                  <c:v>70</c:v>
                </c:pt>
                <c:pt idx="3">
                  <c:v>30</c:v>
                </c:pt>
                <c:pt idx="4">
                  <c:v>10</c:v>
                </c:pt>
                <c:pt idx="5">
                  <c:v>90</c:v>
                </c:pt>
                <c:pt idx="6">
                  <c:v>97.5</c:v>
                </c:pt>
                <c:pt idx="7">
                  <c:v>2.5</c:v>
                </c:pt>
                <c:pt idx="8">
                  <c:v>0</c:v>
                </c:pt>
                <c:pt idx="9">
                  <c:v>10</c:v>
                </c:pt>
                <c:pt idx="10">
                  <c:v>34</c:v>
                </c:pt>
                <c:pt idx="11">
                  <c:v>66</c:v>
                </c:pt>
                <c:pt idx="12">
                  <c:v>90</c:v>
                </c:pt>
                <c:pt idx="13">
                  <c:v>65</c:v>
                </c:pt>
                <c:pt idx="14">
                  <c:v>56</c:v>
                </c:pt>
                <c:pt idx="15">
                  <c:v>65</c:v>
                </c:pt>
                <c:pt idx="16">
                  <c:v>35</c:v>
                </c:pt>
                <c:pt idx="17">
                  <c:v>38</c:v>
                </c:pt>
              </c:numCache>
            </c:numRef>
          </c:xVal>
          <c:yVal>
            <c:numRef>
              <c:f>Instructions!$G$12:$G$29</c:f>
              <c:numCache>
                <c:formatCode>0.0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17-4225-8645-B477F204056C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Instructions!$F$36:$F$39</c:f>
              <c:numCache>
                <c:formatCode>0.0</c:formatCode>
                <c:ptCount val="4"/>
                <c:pt idx="0">
                  <c:v>100</c:v>
                </c:pt>
                <c:pt idx="1">
                  <c:v>50</c:v>
                </c:pt>
                <c:pt idx="2">
                  <c:v>0</c:v>
                </c:pt>
                <c:pt idx="3">
                  <c:v>100</c:v>
                </c:pt>
              </c:numCache>
            </c:numRef>
          </c:xVal>
          <c:yVal>
            <c:numRef>
              <c:f>Instructions!$G$36:$G$39</c:f>
              <c:numCache>
                <c:formatCode>0.0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17-4225-8645-B477F204056C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Instructions!$K$61:$K$72</c:f>
              <c:numCache>
                <c:formatCode>0.0</c:formatCode>
                <c:ptCount val="12"/>
                <c:pt idx="0">
                  <c:v>82.383040935672526</c:v>
                </c:pt>
                <c:pt idx="1">
                  <c:v>83.230769230769226</c:v>
                </c:pt>
                <c:pt idx="2">
                  <c:v>60.221596003586527</c:v>
                </c:pt>
                <c:pt idx="3">
                  <c:v>76.333208442612701</c:v>
                </c:pt>
                <c:pt idx="4">
                  <c:v>74.652560410667334</c:v>
                </c:pt>
                <c:pt idx="5">
                  <c:v>73.983689608303479</c:v>
                </c:pt>
                <c:pt idx="6">
                  <c:v>56.947007645663078</c:v>
                </c:pt>
                <c:pt idx="7">
                  <c:v>71.729237770193393</c:v>
                </c:pt>
                <c:pt idx="8">
                  <c:v>65.784903912942809</c:v>
                </c:pt>
                <c:pt idx="9">
                  <c:v>41.615853658536587</c:v>
                </c:pt>
                <c:pt idx="10">
                  <c:v>82.221420843851433</c:v>
                </c:pt>
                <c:pt idx="11">
                  <c:v>90.142354201744993</c:v>
                </c:pt>
              </c:numCache>
            </c:numRef>
          </c:xVal>
          <c:yVal>
            <c:numRef>
              <c:f>Instructions!$L$61:$L$72</c:f>
              <c:numCache>
                <c:formatCode>0.0</c:formatCode>
                <c:ptCount val="12"/>
                <c:pt idx="0">
                  <c:v>1.3157894736842104</c:v>
                </c:pt>
                <c:pt idx="1">
                  <c:v>9.5384615384615383</c:v>
                </c:pt>
                <c:pt idx="2">
                  <c:v>14.128346355834507</c:v>
                </c:pt>
                <c:pt idx="3">
                  <c:v>14.21256400649432</c:v>
                </c:pt>
                <c:pt idx="4">
                  <c:v>16.764742706898712</c:v>
                </c:pt>
                <c:pt idx="5">
                  <c:v>23.217595452860493</c:v>
                </c:pt>
                <c:pt idx="6">
                  <c:v>24.808858423411557</c:v>
                </c:pt>
                <c:pt idx="7">
                  <c:v>27.18998862343572</c:v>
                </c:pt>
                <c:pt idx="8">
                  <c:v>33.514702477425331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17-4225-8645-B477F204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65471"/>
        <c:axId val="1"/>
      </c:scatterChart>
      <c:valAx>
        <c:axId val="1168865471"/>
        <c:scaling>
          <c:orientation val="minMax"/>
          <c:max val="100"/>
          <c:min val="0"/>
        </c:scaling>
        <c:delete val="0"/>
        <c:axPos val="b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6547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Template!$L$6:$L$23</c:f>
              <c:numCache>
                <c:formatCode>0.0</c:formatCode>
                <c:ptCount val="18"/>
                <c:pt idx="0">
                  <c:v>45</c:v>
                </c:pt>
                <c:pt idx="1">
                  <c:v>55</c:v>
                </c:pt>
                <c:pt idx="2">
                  <c:v>70</c:v>
                </c:pt>
                <c:pt idx="3">
                  <c:v>30</c:v>
                </c:pt>
                <c:pt idx="4">
                  <c:v>10</c:v>
                </c:pt>
                <c:pt idx="5">
                  <c:v>90</c:v>
                </c:pt>
                <c:pt idx="6">
                  <c:v>97.5</c:v>
                </c:pt>
                <c:pt idx="7">
                  <c:v>2.5</c:v>
                </c:pt>
                <c:pt idx="8">
                  <c:v>0</c:v>
                </c:pt>
                <c:pt idx="9">
                  <c:v>10</c:v>
                </c:pt>
                <c:pt idx="10">
                  <c:v>34</c:v>
                </c:pt>
                <c:pt idx="11">
                  <c:v>66</c:v>
                </c:pt>
                <c:pt idx="12">
                  <c:v>90</c:v>
                </c:pt>
                <c:pt idx="13">
                  <c:v>65</c:v>
                </c:pt>
                <c:pt idx="14">
                  <c:v>56</c:v>
                </c:pt>
                <c:pt idx="15">
                  <c:v>65</c:v>
                </c:pt>
                <c:pt idx="16">
                  <c:v>35</c:v>
                </c:pt>
                <c:pt idx="17">
                  <c:v>38</c:v>
                </c:pt>
              </c:numCache>
            </c:numRef>
          </c:xVal>
          <c:yVal>
            <c:numRef>
              <c:f>Template!$M$6:$M$23</c:f>
              <c:numCache>
                <c:formatCode>0.0</c:formatCode>
                <c:ptCount val="18"/>
                <c:pt idx="0">
                  <c:v>90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60</c:v>
                </c:pt>
                <c:pt idx="15">
                  <c:v>0</c:v>
                </c:pt>
                <c:pt idx="16">
                  <c:v>0</c:v>
                </c:pt>
                <c:pt idx="1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F-473B-B974-AC93D7D0EB30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Template!$L$24:$L$27</c:f>
              <c:numCache>
                <c:formatCode>0.0</c:formatCode>
                <c:ptCount val="4"/>
                <c:pt idx="0">
                  <c:v>100</c:v>
                </c:pt>
                <c:pt idx="1">
                  <c:v>50</c:v>
                </c:pt>
                <c:pt idx="2">
                  <c:v>0</c:v>
                </c:pt>
                <c:pt idx="3">
                  <c:v>100</c:v>
                </c:pt>
              </c:numCache>
            </c:numRef>
          </c:xVal>
          <c:yVal>
            <c:numRef>
              <c:f>Template!$M$24:$M$27</c:f>
              <c:numCache>
                <c:formatCode>0.0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F-473B-B974-AC93D7D0EB30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 w="6350">
                <a:noFill/>
              </a:ln>
            </c:spPr>
          </c:marker>
          <c:xVal>
            <c:numRef>
              <c:f>Template!$L$28:$L$39</c:f>
              <c:numCache>
                <c:formatCode>0.0</c:formatCode>
                <c:ptCount val="12"/>
                <c:pt idx="0">
                  <c:v>82.383040935672526</c:v>
                </c:pt>
                <c:pt idx="1">
                  <c:v>83.230769230769226</c:v>
                </c:pt>
                <c:pt idx="2">
                  <c:v>60.221596003586527</c:v>
                </c:pt>
                <c:pt idx="3">
                  <c:v>76.333208442612701</c:v>
                </c:pt>
                <c:pt idx="4">
                  <c:v>74.652560410667334</c:v>
                </c:pt>
                <c:pt idx="5">
                  <c:v>73.983689608303479</c:v>
                </c:pt>
                <c:pt idx="6">
                  <c:v>56.947007645663078</c:v>
                </c:pt>
                <c:pt idx="7">
                  <c:v>71.729237770193393</c:v>
                </c:pt>
                <c:pt idx="8">
                  <c:v>65.784903912942809</c:v>
                </c:pt>
                <c:pt idx="9">
                  <c:v>41.615853658536587</c:v>
                </c:pt>
                <c:pt idx="10">
                  <c:v>82.221420843851433</c:v>
                </c:pt>
                <c:pt idx="11">
                  <c:v>90.142354201744993</c:v>
                </c:pt>
              </c:numCache>
            </c:numRef>
          </c:xVal>
          <c:yVal>
            <c:numRef>
              <c:f>Template!$M$28:$M$39</c:f>
              <c:numCache>
                <c:formatCode>0.0</c:formatCode>
                <c:ptCount val="12"/>
                <c:pt idx="0">
                  <c:v>1.3157894736842104</c:v>
                </c:pt>
                <c:pt idx="1">
                  <c:v>9.5384615384615383</c:v>
                </c:pt>
                <c:pt idx="2">
                  <c:v>14.128346355834507</c:v>
                </c:pt>
                <c:pt idx="3">
                  <c:v>14.21256400649432</c:v>
                </c:pt>
                <c:pt idx="4">
                  <c:v>16.764742706898712</c:v>
                </c:pt>
                <c:pt idx="5">
                  <c:v>23.217595452860493</c:v>
                </c:pt>
                <c:pt idx="6">
                  <c:v>24.808858423411557</c:v>
                </c:pt>
                <c:pt idx="7">
                  <c:v>27.18998862343572</c:v>
                </c:pt>
                <c:pt idx="8">
                  <c:v>33.514702477425331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2F-473B-B974-AC93D7D0EB30}"/>
            </c:ext>
          </c:extLst>
        </c:ser>
        <c:ser>
          <c:idx val="3"/>
          <c:order val="3"/>
          <c:spPr>
            <a:ln w="19050">
              <a:noFill/>
            </a:ln>
          </c:spPr>
          <c:marker>
            <c:symbol val="circle"/>
            <c:size val="9"/>
            <c:spPr>
              <a:solidFill>
                <a:srgbClr val="00B0F0"/>
              </a:solidFill>
              <a:ln w="6350">
                <a:noFill/>
              </a:ln>
            </c:spPr>
          </c:marker>
          <c:xVal>
            <c:numRef>
              <c:f>Template!$L$40:$L$55</c:f>
              <c:numCache>
                <c:formatCode>0.0</c:formatCode>
                <c:ptCount val="16"/>
                <c:pt idx="0">
                  <c:v>73.784535746645346</c:v>
                </c:pt>
                <c:pt idx="1">
                  <c:v>72.37812276749051</c:v>
                </c:pt>
                <c:pt idx="2">
                  <c:v>47.751316128829664</c:v>
                </c:pt>
                <c:pt idx="3">
                  <c:v>61.957744712996515</c:v>
                </c:pt>
                <c:pt idx="4">
                  <c:v>72.701182285238389</c:v>
                </c:pt>
                <c:pt idx="5">
                  <c:v>70.806907661359247</c:v>
                </c:pt>
                <c:pt idx="6">
                  <c:v>68.153825308187635</c:v>
                </c:pt>
                <c:pt idx="7">
                  <c:v>64.105817661263274</c:v>
                </c:pt>
                <c:pt idx="8">
                  <c:v>66.753569589336735</c:v>
                </c:pt>
                <c:pt idx="9">
                  <c:v>63.18652912946915</c:v>
                </c:pt>
                <c:pt idx="10">
                  <c:v>54.184545947317417</c:v>
                </c:pt>
                <c:pt idx="11">
                  <c:v>67.253981458077845</c:v>
                </c:pt>
                <c:pt idx="12">
                  <c:v>70.517042235161753</c:v>
                </c:pt>
                <c:pt idx="13">
                  <c:v>37.068140263338861</c:v>
                </c:pt>
                <c:pt idx="14">
                  <c:v>55.081128364839799</c:v>
                </c:pt>
                <c:pt idx="15">
                  <c:v>73.106964831636304</c:v>
                </c:pt>
              </c:numCache>
            </c:numRef>
          </c:xVal>
          <c:yVal>
            <c:numRef>
              <c:f>Template!$M$40:$M$55</c:f>
              <c:numCache>
                <c:formatCode>0.0</c:formatCode>
                <c:ptCount val="16"/>
                <c:pt idx="0">
                  <c:v>30.774995290751473</c:v>
                </c:pt>
                <c:pt idx="1">
                  <c:v>34.909920530601262</c:v>
                </c:pt>
                <c:pt idx="2">
                  <c:v>35.298205556656974</c:v>
                </c:pt>
                <c:pt idx="3">
                  <c:v>36.708290641560573</c:v>
                </c:pt>
                <c:pt idx="4">
                  <c:v>32.875192383344164</c:v>
                </c:pt>
                <c:pt idx="5">
                  <c:v>35.625091981377366</c:v>
                </c:pt>
                <c:pt idx="6">
                  <c:v>34.607817591744876</c:v>
                </c:pt>
                <c:pt idx="7">
                  <c:v>34.741649793280835</c:v>
                </c:pt>
                <c:pt idx="8">
                  <c:v>47.024329509822252</c:v>
                </c:pt>
                <c:pt idx="9">
                  <c:v>53.397914859220577</c:v>
                </c:pt>
                <c:pt idx="10">
                  <c:v>36.020103594716893</c:v>
                </c:pt>
                <c:pt idx="11">
                  <c:v>41.245584084540994</c:v>
                </c:pt>
                <c:pt idx="12">
                  <c:v>45.231078110023596</c:v>
                </c:pt>
                <c:pt idx="13">
                  <c:v>36.123406101275627</c:v>
                </c:pt>
                <c:pt idx="14">
                  <c:v>35.98964157534337</c:v>
                </c:pt>
                <c:pt idx="15">
                  <c:v>31.381820356463319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2F-473B-B974-AC93D7D0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866303"/>
        <c:axId val="1"/>
      </c:scatterChart>
      <c:valAx>
        <c:axId val="1168866303"/>
        <c:scaling>
          <c:orientation val="minMax"/>
          <c:max val="100"/>
          <c:min val="0"/>
        </c:scaling>
        <c:delete val="0"/>
        <c:axPos val="b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0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68866303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10</xdr:row>
      <xdr:rowOff>95250</xdr:rowOff>
    </xdr:from>
    <xdr:to>
      <xdr:col>26</xdr:col>
      <xdr:colOff>476250</xdr:colOff>
      <xdr:row>37</xdr:row>
      <xdr:rowOff>88900</xdr:rowOff>
    </xdr:to>
    <xdr:pic>
      <xdr:nvPicPr>
        <xdr:cNvPr id="1110" name="Picture 6" descr="http://minerva.union.edu/hollochk/c_petrology/discrim/streckeisen_1967.gif">
          <a:extLst>
            <a:ext uri="{FF2B5EF4-FFF2-40B4-BE49-F238E27FC236}">
              <a16:creationId xmlns:a16="http://schemas.microsoft.com/office/drawing/2014/main" id="{F0651175-75F9-4AD8-93BE-F4AF0844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4600" y="1885950"/>
          <a:ext cx="5524500" cy="424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476250</xdr:colOff>
      <xdr:row>11</xdr:row>
      <xdr:rowOff>0</xdr:rowOff>
    </xdr:from>
    <xdr:to>
      <xdr:col>16</xdr:col>
      <xdr:colOff>139700</xdr:colOff>
      <xdr:row>29</xdr:row>
      <xdr:rowOff>0</xdr:rowOff>
    </xdr:to>
    <xdr:graphicFrame macro="">
      <xdr:nvGraphicFramePr>
        <xdr:cNvPr id="1111" name="Chart 7">
          <a:extLst>
            <a:ext uri="{FF2B5EF4-FFF2-40B4-BE49-F238E27FC236}">
              <a16:creationId xmlns:a16="http://schemas.microsoft.com/office/drawing/2014/main" id="{F697B7E5-5408-4C31-9608-644B2A8DB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76200</xdr:colOff>
      <xdr:row>33</xdr:row>
      <xdr:rowOff>95250</xdr:rowOff>
    </xdr:from>
    <xdr:to>
      <xdr:col>15</xdr:col>
      <xdr:colOff>419100</xdr:colOff>
      <xdr:row>51</xdr:row>
      <xdr:rowOff>95250</xdr:rowOff>
    </xdr:to>
    <xdr:graphicFrame macro="">
      <xdr:nvGraphicFramePr>
        <xdr:cNvPr id="1112" name="Chart 8">
          <a:extLst>
            <a:ext uri="{FF2B5EF4-FFF2-40B4-BE49-F238E27FC236}">
              <a16:creationId xmlns:a16="http://schemas.microsoft.com/office/drawing/2014/main" id="{1C20BB64-0754-4231-9A4A-ADB20C6EA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260350</xdr:colOff>
      <xdr:row>58</xdr:row>
      <xdr:rowOff>50800</xdr:rowOff>
    </xdr:from>
    <xdr:to>
      <xdr:col>20</xdr:col>
      <xdr:colOff>69850</xdr:colOff>
      <xdr:row>75</xdr:row>
      <xdr:rowOff>57150</xdr:rowOff>
    </xdr:to>
    <xdr:graphicFrame macro="">
      <xdr:nvGraphicFramePr>
        <xdr:cNvPr id="1113" name="Chart 9">
          <a:extLst>
            <a:ext uri="{FF2B5EF4-FFF2-40B4-BE49-F238E27FC236}">
              <a16:creationId xmlns:a16="http://schemas.microsoft.com/office/drawing/2014/main" id="{DA0B23AA-D0CB-4ACC-88E1-B4E985D36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431800</xdr:colOff>
      <xdr:row>77</xdr:row>
      <xdr:rowOff>44450</xdr:rowOff>
    </xdr:from>
    <xdr:to>
      <xdr:col>17</xdr:col>
      <xdr:colOff>69850</xdr:colOff>
      <xdr:row>105</xdr:row>
      <xdr:rowOff>76200</xdr:rowOff>
    </xdr:to>
    <xdr:graphicFrame macro="">
      <xdr:nvGraphicFramePr>
        <xdr:cNvPr id="1114" name="Chart 10">
          <a:extLst>
            <a:ext uri="{FF2B5EF4-FFF2-40B4-BE49-F238E27FC236}">
              <a16:creationId xmlns:a16="http://schemas.microsoft.com/office/drawing/2014/main" id="{61F07B12-BADF-4AD5-B0D6-6A0E18006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0.49474</cdr:x>
      <cdr:y>0.02722</cdr:y>
    </cdr:from>
    <cdr:to>
      <cdr:x>0.64762</cdr:x>
      <cdr:y>0.09326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86049" y="114301"/>
          <a:ext cx="8286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Quartz</a:t>
          </a:r>
        </a:p>
      </cdr:txBody>
    </cdr:sp>
  </cdr:relSizeAnchor>
  <cdr:relSizeAnchor xmlns:cdr="http://schemas.openxmlformats.org/drawingml/2006/chartDrawing">
    <cdr:from>
      <cdr:x>0</cdr:x>
      <cdr:y>0.86713</cdr:y>
    </cdr:from>
    <cdr:to>
      <cdr:x>0.15288</cdr:x>
      <cdr:y>0.97749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14751"/>
          <a:ext cx="82867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Alkali</a:t>
          </a:r>
        </a:p>
        <a:p xmlns:a="http://schemas.openxmlformats.org/drawingml/2006/main">
          <a:r>
            <a:rPr lang="en-US" sz="1200"/>
            <a:t>feldpar</a:t>
          </a:r>
        </a:p>
      </cdr:txBody>
    </cdr:sp>
  </cdr:relSizeAnchor>
  <cdr:relSizeAnchor xmlns:cdr="http://schemas.openxmlformats.org/drawingml/2006/chartDrawing">
    <cdr:from>
      <cdr:x>0.8386</cdr:x>
      <cdr:y>0.92257</cdr:y>
    </cdr:from>
    <cdr:to>
      <cdr:x>1</cdr:x>
      <cdr:y>0.98886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52949" y="3952875"/>
          <a:ext cx="87630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Plagiolcase</a:t>
          </a:r>
        </a:p>
      </cdr:txBody>
    </cdr:sp>
  </cdr:relSizeAnchor>
  <cdr:relSizeAnchor xmlns:cdr="http://schemas.openxmlformats.org/drawingml/2006/chartDrawing">
    <cdr:from>
      <cdr:x>0.3807</cdr:x>
      <cdr:y>0.56347</cdr:y>
    </cdr:from>
    <cdr:to>
      <cdr:x>0.53333</cdr:x>
      <cdr:y>0.62806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66924" y="2409826"/>
          <a:ext cx="8286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Granite</a:t>
          </a:r>
        </a:p>
      </cdr:txBody>
    </cdr:sp>
  </cdr:relSizeAnchor>
  <cdr:relSizeAnchor xmlns:cdr="http://schemas.openxmlformats.org/drawingml/2006/chartDrawing">
    <cdr:from>
      <cdr:x>0.56667</cdr:x>
      <cdr:y>0.51002</cdr:y>
    </cdr:from>
    <cdr:to>
      <cdr:x>0.7193</cdr:x>
      <cdr:y>0.63252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076574" y="2181226"/>
          <a:ext cx="82867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Grano-diorite</a:t>
          </a:r>
        </a:p>
      </cdr:txBody>
    </cdr:sp>
  </cdr:relSizeAnchor>
  <cdr:relSizeAnchor xmlns:cdr="http://schemas.openxmlformats.org/drawingml/2006/chartDrawing">
    <cdr:from>
      <cdr:x>0.41253</cdr:x>
      <cdr:y>0.76938</cdr:y>
    </cdr:from>
    <cdr:to>
      <cdr:x>0.56491</cdr:x>
      <cdr:y>0.89163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238374" y="3295651"/>
          <a:ext cx="82867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Quartz monzonite</a:t>
          </a:r>
        </a:p>
      </cdr:txBody>
    </cdr:sp>
  </cdr:relSizeAnchor>
  <cdr:relSizeAnchor xmlns:cdr="http://schemas.openxmlformats.org/drawingml/2006/chartDrawing">
    <cdr:from>
      <cdr:x>0.59474</cdr:x>
      <cdr:y>0.79165</cdr:y>
    </cdr:from>
    <cdr:to>
      <cdr:x>0.80902</cdr:x>
      <cdr:y>0.9139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228974" y="3390901"/>
          <a:ext cx="116205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Quartz monzodiorite</a:t>
          </a:r>
        </a:p>
      </cdr:txBody>
    </cdr:sp>
  </cdr:relSizeAnchor>
  <cdr:relSizeAnchor xmlns:cdr="http://schemas.openxmlformats.org/drawingml/2006/chartDrawing">
    <cdr:from>
      <cdr:x>0.42982</cdr:x>
      <cdr:y>0.87381</cdr:y>
    </cdr:from>
    <cdr:to>
      <cdr:x>0.58271</cdr:x>
      <cdr:y>0.93865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333624" y="3743326"/>
          <a:ext cx="8286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Monzonite</a:t>
          </a:r>
        </a:p>
      </cdr:txBody>
    </cdr:sp>
  </cdr:relSizeAnchor>
  <cdr:relSizeAnchor xmlns:cdr="http://schemas.openxmlformats.org/drawingml/2006/chartDrawing">
    <cdr:from>
      <cdr:x>0.61078</cdr:x>
      <cdr:y>0.92726</cdr:y>
    </cdr:from>
    <cdr:to>
      <cdr:x>0.83333</cdr:x>
      <cdr:y>0.99356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314699" y="3971926"/>
          <a:ext cx="12096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Monzodiorite</a:t>
          </a:r>
        </a:p>
      </cdr:txBody>
    </cdr:sp>
  </cdr:relSizeAnchor>
  <cdr:relSizeAnchor xmlns:cdr="http://schemas.openxmlformats.org/drawingml/2006/chartDrawing">
    <cdr:from>
      <cdr:x>0.86316</cdr:x>
      <cdr:y>0.78274</cdr:y>
    </cdr:from>
    <cdr:to>
      <cdr:x>0.97368</cdr:x>
      <cdr:y>0.84733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686301" y="3352801"/>
          <a:ext cx="6000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Diorite</a:t>
          </a:r>
        </a:p>
      </cdr:txBody>
    </cdr:sp>
  </cdr:relSizeAnchor>
  <cdr:relSizeAnchor xmlns:cdr="http://schemas.openxmlformats.org/drawingml/2006/chartDrawing">
    <cdr:from>
      <cdr:x>0.85263</cdr:x>
      <cdr:y>0.83397</cdr:y>
    </cdr:from>
    <cdr:to>
      <cdr:x>0.88772</cdr:x>
      <cdr:y>0.90276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AD1B5C3E-CFC0-4901-8EE7-F9D7E37E108F}"/>
            </a:ext>
          </a:extLst>
        </cdr:cNvPr>
        <cdr:cNvCxnSpPr/>
      </cdr:nvCxnSpPr>
      <cdr:spPr>
        <a:xfrm xmlns:a="http://schemas.openxmlformats.org/drawingml/2006/main" flipH="1">
          <a:off x="4629149" y="3571876"/>
          <a:ext cx="190500" cy="2952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0.67193</cdr:x>
      <cdr:y>0.91143</cdr:y>
    </cdr:from>
    <cdr:to>
      <cdr:x>0.67368</cdr:x>
      <cdr:y>0.94111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D6F448DB-34B8-4933-ABE0-C78801029FBC}"/>
            </a:ext>
          </a:extLst>
        </cdr:cNvPr>
        <cdr:cNvCxnSpPr/>
      </cdr:nvCxnSpPr>
      <cdr:spPr>
        <a:xfrm xmlns:a="http://schemas.openxmlformats.org/drawingml/2006/main">
          <a:off x="3648074" y="3905251"/>
          <a:ext cx="9525" cy="1238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9</xdr:row>
      <xdr:rowOff>107950</xdr:rowOff>
    </xdr:from>
    <xdr:to>
      <xdr:col>25</xdr:col>
      <xdr:colOff>488950</xdr:colOff>
      <xdr:row>43</xdr:row>
      <xdr:rowOff>76200</xdr:rowOff>
    </xdr:to>
    <xdr:graphicFrame macro="">
      <xdr:nvGraphicFramePr>
        <xdr:cNvPr id="2173" name="Chart 6">
          <a:extLst>
            <a:ext uri="{FF2B5EF4-FFF2-40B4-BE49-F238E27FC236}">
              <a16:creationId xmlns:a16="http://schemas.microsoft.com/office/drawing/2014/main" id="{981A3777-997F-476C-88B3-921081971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10</xdr:row>
      <xdr:rowOff>28575</xdr:rowOff>
    </xdr:from>
    <xdr:to>
      <xdr:col>0</xdr:col>
      <xdr:colOff>1600200</xdr:colOff>
      <xdr:row>17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A868D6-73EB-4DC1-809A-D863D9FD5046}"/>
            </a:ext>
          </a:extLst>
        </xdr:cNvPr>
        <xdr:cNvSpPr txBox="1"/>
      </xdr:nvSpPr>
      <xdr:spPr>
        <a:xfrm>
          <a:off x="104775" y="1438275"/>
          <a:ext cx="149542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Add or remove</a:t>
          </a:r>
          <a:r>
            <a:rPr lang="en-US" sz="1100" baseline="0"/>
            <a:t> rows to fit your discriminant lines, or eliminate these altogether if you don't need them.</a:t>
          </a:r>
          <a:endParaRPr lang="en-US" sz="1100"/>
        </a:p>
      </xdr:txBody>
    </xdr:sp>
    <xdr:clientData/>
  </xdr:twoCellAnchor>
  <xdr:twoCellAnchor>
    <xdr:from>
      <xdr:col>0</xdr:col>
      <xdr:colOff>95250</xdr:colOff>
      <xdr:row>24</xdr:row>
      <xdr:rowOff>38100</xdr:rowOff>
    </xdr:from>
    <xdr:to>
      <xdr:col>0</xdr:col>
      <xdr:colOff>1565289</xdr:colOff>
      <xdr:row>26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863003-C68C-480A-8FFC-E9131A18DFC6}"/>
            </a:ext>
          </a:extLst>
        </xdr:cNvPr>
        <xdr:cNvSpPr txBox="1"/>
      </xdr:nvSpPr>
      <xdr:spPr>
        <a:xfrm>
          <a:off x="95250" y="3581400"/>
          <a:ext cx="14763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Keep</a:t>
          </a:r>
          <a:r>
            <a:rPr lang="en-US" sz="1100" baseline="0"/>
            <a:t> these.</a:t>
          </a:r>
          <a:endParaRPr lang="en-US" sz="1100"/>
        </a:p>
      </xdr:txBody>
    </xdr:sp>
    <xdr:clientData/>
  </xdr:twoCellAnchor>
  <xdr:twoCellAnchor>
    <xdr:from>
      <xdr:col>0</xdr:col>
      <xdr:colOff>212725</xdr:colOff>
      <xdr:row>56</xdr:row>
      <xdr:rowOff>95250</xdr:rowOff>
    </xdr:from>
    <xdr:to>
      <xdr:col>0</xdr:col>
      <xdr:colOff>1600215</xdr:colOff>
      <xdr:row>61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FE140C-DD89-4031-8204-4B965181BC76}"/>
            </a:ext>
          </a:extLst>
        </xdr:cNvPr>
        <xdr:cNvSpPr txBox="1"/>
      </xdr:nvSpPr>
      <xdr:spPr>
        <a:xfrm>
          <a:off x="219075" y="8515350"/>
          <a:ext cx="13811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Add more data sets as necessary.</a:t>
          </a:r>
        </a:p>
      </xdr:txBody>
    </xdr:sp>
    <xdr:clientData/>
  </xdr:twoCellAnchor>
  <xdr:twoCellAnchor>
    <xdr:from>
      <xdr:col>0</xdr:col>
      <xdr:colOff>136525</xdr:colOff>
      <xdr:row>44</xdr:row>
      <xdr:rowOff>9525</xdr:rowOff>
    </xdr:from>
    <xdr:to>
      <xdr:col>0</xdr:col>
      <xdr:colOff>1524015</xdr:colOff>
      <xdr:row>48</xdr:row>
      <xdr:rowOff>76200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48ECAF-968A-44B5-BA45-C672823D1D15}"/>
            </a:ext>
          </a:extLst>
        </xdr:cNvPr>
        <xdr:cNvSpPr txBox="1"/>
      </xdr:nvSpPr>
      <xdr:spPr>
        <a:xfrm>
          <a:off x="142875" y="6600825"/>
          <a:ext cx="13811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Add or remove rows as necessary for your data.</a:t>
          </a:r>
        </a:p>
      </xdr:txBody>
    </xdr:sp>
    <xdr:clientData/>
  </xdr:twoCellAnchor>
  <xdr:twoCellAnchor>
    <xdr:from>
      <xdr:col>0</xdr:col>
      <xdr:colOff>155575</xdr:colOff>
      <xdr:row>31</xdr:row>
      <xdr:rowOff>66675</xdr:rowOff>
    </xdr:from>
    <xdr:to>
      <xdr:col>0</xdr:col>
      <xdr:colOff>1543065</xdr:colOff>
      <xdr:row>35</xdr:row>
      <xdr:rowOff>133350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F05E043-0BD7-4F43-95A7-9CA94D40E8CD}"/>
            </a:ext>
          </a:extLst>
        </xdr:cNvPr>
        <xdr:cNvSpPr txBox="1"/>
      </xdr:nvSpPr>
      <xdr:spPr>
        <a:xfrm>
          <a:off x="161925" y="4676775"/>
          <a:ext cx="1381125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Add or remove rows as necessary for your data.</a:t>
          </a:r>
        </a:p>
      </xdr:txBody>
    </xdr:sp>
    <xdr:clientData/>
  </xdr:twoCellAnchor>
  <xdr:twoCellAnchor>
    <xdr:from>
      <xdr:col>14</xdr:col>
      <xdr:colOff>381000</xdr:colOff>
      <xdr:row>14</xdr:row>
      <xdr:rowOff>66676</xdr:rowOff>
    </xdr:from>
    <xdr:to>
      <xdr:col>16</xdr:col>
      <xdr:colOff>403244</xdr:colOff>
      <xdr:row>16</xdr:row>
      <xdr:rowOff>142876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DCD76CB-9E88-410A-88BB-73025172A186}"/>
            </a:ext>
          </a:extLst>
        </xdr:cNvPr>
        <xdr:cNvSpPr txBox="1"/>
      </xdr:nvSpPr>
      <xdr:spPr>
        <a:xfrm>
          <a:off x="9039225" y="2085976"/>
          <a:ext cx="109537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Get the idea?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inerva.union.edu/hollochk/c_petrology/discri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61" workbookViewId="0">
      <selection activeCell="Y65" sqref="Y65"/>
    </sheetView>
  </sheetViews>
  <sheetFormatPr defaultColWidth="9.33203125" defaultRowHeight="12" x14ac:dyDescent="0.3"/>
  <cols>
    <col min="1" max="3" width="9.33203125" style="81"/>
    <col min="4" max="4" width="10.109375" style="81" customWidth="1"/>
    <col min="5" max="16384" width="9.33203125" style="81"/>
  </cols>
  <sheetData>
    <row r="1" spans="1:13" ht="15.5" x14ac:dyDescent="0.35">
      <c r="A1" s="52" t="s">
        <v>0</v>
      </c>
    </row>
    <row r="2" spans="1:13" x14ac:dyDescent="0.3">
      <c r="A2" s="115" t="s">
        <v>6</v>
      </c>
      <c r="B2" s="115"/>
      <c r="C2" s="115"/>
      <c r="D2" s="115"/>
      <c r="E2" s="115"/>
      <c r="F2" s="115"/>
      <c r="G2" s="115"/>
      <c r="H2" s="115"/>
      <c r="I2" s="115"/>
      <c r="J2" s="88"/>
      <c r="K2" s="88"/>
      <c r="L2" s="88"/>
      <c r="M2" s="88"/>
    </row>
    <row r="3" spans="1:13" x14ac:dyDescent="0.3">
      <c r="A3" s="115"/>
      <c r="B3" s="115"/>
      <c r="C3" s="115"/>
      <c r="D3" s="115"/>
      <c r="E3" s="115"/>
      <c r="F3" s="115"/>
      <c r="G3" s="115"/>
      <c r="H3" s="115"/>
      <c r="I3" s="115"/>
      <c r="J3" s="88"/>
      <c r="K3" s="88"/>
      <c r="L3" s="88"/>
      <c r="M3" s="88"/>
    </row>
    <row r="4" spans="1:13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5.5" x14ac:dyDescent="0.3">
      <c r="A5" s="89" t="s">
        <v>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5.5" x14ac:dyDescent="0.3">
      <c r="A6" s="38" t="s">
        <v>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5.5" x14ac:dyDescent="0.3">
      <c r="D8" s="37" t="s">
        <v>28</v>
      </c>
      <c r="E8" s="88"/>
      <c r="G8" s="88"/>
      <c r="H8" s="88"/>
      <c r="I8" s="88"/>
      <c r="J8" s="88"/>
      <c r="K8" s="88"/>
      <c r="L8" s="88"/>
      <c r="M8" s="88"/>
    </row>
    <row r="9" spans="1:13" ht="15.5" x14ac:dyDescent="0.3">
      <c r="D9" s="88"/>
      <c r="E9" s="88"/>
      <c r="F9" s="37" t="s">
        <v>29</v>
      </c>
      <c r="G9" s="88"/>
      <c r="H9" s="88"/>
      <c r="I9" s="88"/>
      <c r="J9" s="88"/>
      <c r="K9" s="88"/>
      <c r="L9" s="88"/>
      <c r="M9" s="88"/>
    </row>
    <row r="10" spans="1:13" ht="15.5" x14ac:dyDescent="0.3">
      <c r="A10" s="7" t="s">
        <v>8</v>
      </c>
      <c r="B10" s="90"/>
      <c r="C10" s="90"/>
      <c r="D10" s="88"/>
      <c r="E10" s="88"/>
      <c r="F10" s="85" t="s">
        <v>10</v>
      </c>
      <c r="G10" s="85"/>
      <c r="H10" s="88"/>
      <c r="I10" s="37" t="s">
        <v>30</v>
      </c>
      <c r="J10" s="88"/>
      <c r="K10" s="88"/>
      <c r="L10" s="88"/>
      <c r="M10" s="88"/>
    </row>
    <row r="11" spans="1:13" x14ac:dyDescent="0.3">
      <c r="A11" s="91" t="s">
        <v>1</v>
      </c>
      <c r="B11" s="91" t="s">
        <v>2</v>
      </c>
      <c r="C11" s="91" t="s">
        <v>3</v>
      </c>
      <c r="D11" s="9" t="s">
        <v>9</v>
      </c>
      <c r="E11" s="88"/>
      <c r="F11" s="92" t="s">
        <v>4</v>
      </c>
      <c r="G11" s="92" t="s">
        <v>5</v>
      </c>
      <c r="H11" s="88"/>
      <c r="I11" s="88"/>
      <c r="J11" s="88"/>
      <c r="K11" s="88"/>
      <c r="L11" s="88"/>
      <c r="M11" s="88"/>
    </row>
    <row r="12" spans="1:13" x14ac:dyDescent="0.3">
      <c r="A12" s="93">
        <v>0</v>
      </c>
      <c r="B12" s="93">
        <v>90</v>
      </c>
      <c r="C12" s="93">
        <v>10</v>
      </c>
      <c r="D12" s="88">
        <f>SUM(A12:C12)</f>
        <v>100</v>
      </c>
      <c r="E12" s="88"/>
      <c r="F12" s="14">
        <f>A12+B12/2</f>
        <v>45</v>
      </c>
      <c r="G12" s="94">
        <f>B12</f>
        <v>90</v>
      </c>
      <c r="H12" s="88"/>
      <c r="I12" s="88"/>
      <c r="J12" s="88"/>
      <c r="K12" s="88"/>
      <c r="L12" s="88"/>
      <c r="M12" s="88"/>
    </row>
    <row r="13" spans="1:13" x14ac:dyDescent="0.3">
      <c r="A13" s="93">
        <v>10</v>
      </c>
      <c r="B13" s="93">
        <v>90</v>
      </c>
      <c r="C13" s="93">
        <v>0</v>
      </c>
      <c r="D13" s="88">
        <f t="shared" ref="D13:D29" si="0">SUM(A13:C13)</f>
        <v>100</v>
      </c>
      <c r="E13" s="88"/>
      <c r="F13" s="14">
        <f t="shared" ref="F13:F29" si="1">A13+B13/2</f>
        <v>55</v>
      </c>
      <c r="G13" s="94">
        <f t="shared" ref="G13:G29" si="2">B13</f>
        <v>90</v>
      </c>
      <c r="H13" s="88"/>
      <c r="I13" s="88"/>
      <c r="J13" s="88"/>
      <c r="K13" s="88"/>
      <c r="L13" s="88"/>
      <c r="M13" s="88"/>
    </row>
    <row r="14" spans="1:13" x14ac:dyDescent="0.3">
      <c r="A14" s="93">
        <v>40</v>
      </c>
      <c r="B14" s="93">
        <v>60</v>
      </c>
      <c r="C14" s="93">
        <v>0</v>
      </c>
      <c r="D14" s="88">
        <f t="shared" si="0"/>
        <v>100</v>
      </c>
      <c r="E14" s="88"/>
      <c r="F14" s="14">
        <f t="shared" si="1"/>
        <v>70</v>
      </c>
      <c r="G14" s="94">
        <f t="shared" si="2"/>
        <v>60</v>
      </c>
      <c r="H14" s="88"/>
      <c r="I14" s="88"/>
      <c r="J14" s="88"/>
      <c r="K14" s="88"/>
      <c r="L14" s="88"/>
      <c r="M14" s="88"/>
    </row>
    <row r="15" spans="1:13" x14ac:dyDescent="0.3">
      <c r="A15" s="93">
        <v>0</v>
      </c>
      <c r="B15" s="93">
        <v>60</v>
      </c>
      <c r="C15" s="93">
        <v>40</v>
      </c>
      <c r="D15" s="88">
        <f t="shared" si="0"/>
        <v>100</v>
      </c>
      <c r="E15" s="88"/>
      <c r="F15" s="14">
        <f t="shared" si="1"/>
        <v>30</v>
      </c>
      <c r="G15" s="94">
        <f t="shared" si="2"/>
        <v>60</v>
      </c>
      <c r="H15" s="88"/>
      <c r="I15" s="88"/>
      <c r="J15" s="88"/>
      <c r="K15" s="88"/>
      <c r="L15" s="88"/>
      <c r="M15" s="88"/>
    </row>
    <row r="16" spans="1:13" x14ac:dyDescent="0.3">
      <c r="A16" s="93">
        <v>0</v>
      </c>
      <c r="B16" s="93">
        <v>20</v>
      </c>
      <c r="C16" s="93">
        <v>80</v>
      </c>
      <c r="D16" s="88">
        <f t="shared" si="0"/>
        <v>100</v>
      </c>
      <c r="E16" s="88"/>
      <c r="F16" s="14">
        <f t="shared" si="1"/>
        <v>10</v>
      </c>
      <c r="G16" s="94">
        <f t="shared" si="2"/>
        <v>20</v>
      </c>
      <c r="H16" s="88"/>
      <c r="I16" s="88"/>
      <c r="J16" s="88"/>
      <c r="K16" s="88"/>
      <c r="L16" s="88"/>
      <c r="M16" s="88"/>
    </row>
    <row r="17" spans="1:13" x14ac:dyDescent="0.3">
      <c r="A17" s="93">
        <v>80</v>
      </c>
      <c r="B17" s="93">
        <v>20</v>
      </c>
      <c r="C17" s="93">
        <v>0</v>
      </c>
      <c r="D17" s="88">
        <f t="shared" si="0"/>
        <v>100</v>
      </c>
      <c r="E17" s="88"/>
      <c r="F17" s="14">
        <f t="shared" si="1"/>
        <v>90</v>
      </c>
      <c r="G17" s="94">
        <f t="shared" si="2"/>
        <v>20</v>
      </c>
      <c r="H17" s="88"/>
      <c r="I17" s="88"/>
      <c r="J17" s="88"/>
      <c r="K17" s="88"/>
      <c r="L17" s="88"/>
      <c r="M17" s="88"/>
    </row>
    <row r="18" spans="1:13" x14ac:dyDescent="0.3">
      <c r="A18" s="93">
        <v>95</v>
      </c>
      <c r="B18" s="93">
        <v>5</v>
      </c>
      <c r="C18" s="93">
        <v>0</v>
      </c>
      <c r="D18" s="88">
        <f t="shared" si="0"/>
        <v>100</v>
      </c>
      <c r="E18" s="88"/>
      <c r="F18" s="14">
        <f t="shared" si="1"/>
        <v>97.5</v>
      </c>
      <c r="G18" s="94">
        <f t="shared" si="2"/>
        <v>5</v>
      </c>
      <c r="H18" s="88"/>
      <c r="I18" s="88"/>
      <c r="J18" s="88"/>
      <c r="K18" s="88"/>
      <c r="L18" s="88"/>
      <c r="M18" s="88"/>
    </row>
    <row r="19" spans="1:13" x14ac:dyDescent="0.3">
      <c r="A19" s="93">
        <v>0</v>
      </c>
      <c r="B19" s="93">
        <v>5</v>
      </c>
      <c r="C19" s="93">
        <v>95</v>
      </c>
      <c r="D19" s="88">
        <f t="shared" si="0"/>
        <v>100</v>
      </c>
      <c r="E19" s="88"/>
      <c r="F19" s="14">
        <f t="shared" si="1"/>
        <v>2.5</v>
      </c>
      <c r="G19" s="94">
        <f t="shared" si="2"/>
        <v>5</v>
      </c>
      <c r="H19" s="88"/>
      <c r="I19" s="88"/>
      <c r="J19" s="88"/>
      <c r="K19" s="88"/>
      <c r="L19" s="88"/>
      <c r="M19" s="88"/>
    </row>
    <row r="20" spans="1:13" x14ac:dyDescent="0.3">
      <c r="A20" s="93">
        <v>0</v>
      </c>
      <c r="B20" s="93">
        <v>0</v>
      </c>
      <c r="C20" s="93">
        <v>100</v>
      </c>
      <c r="D20" s="88">
        <f t="shared" si="0"/>
        <v>100</v>
      </c>
      <c r="E20" s="88"/>
      <c r="F20" s="14">
        <f t="shared" si="1"/>
        <v>0</v>
      </c>
      <c r="G20" s="94">
        <f t="shared" si="2"/>
        <v>0</v>
      </c>
      <c r="H20" s="88"/>
      <c r="I20" s="88"/>
      <c r="J20" s="88"/>
      <c r="K20" s="88"/>
      <c r="L20" s="88"/>
      <c r="M20" s="88"/>
    </row>
    <row r="21" spans="1:13" x14ac:dyDescent="0.3">
      <c r="A21" s="93">
        <v>10</v>
      </c>
      <c r="B21" s="93">
        <v>0</v>
      </c>
      <c r="C21" s="93">
        <v>90</v>
      </c>
      <c r="D21" s="88">
        <f t="shared" si="0"/>
        <v>100</v>
      </c>
      <c r="E21" s="88"/>
      <c r="F21" s="14">
        <f t="shared" si="1"/>
        <v>10</v>
      </c>
      <c r="G21" s="94">
        <f t="shared" si="2"/>
        <v>0</v>
      </c>
      <c r="H21" s="88"/>
      <c r="I21" s="88"/>
      <c r="J21" s="88"/>
      <c r="K21" s="88"/>
      <c r="L21" s="88"/>
      <c r="M21" s="88"/>
    </row>
    <row r="22" spans="1:13" x14ac:dyDescent="0.3">
      <c r="A22" s="93">
        <v>4</v>
      </c>
      <c r="B22" s="93">
        <v>60</v>
      </c>
      <c r="C22" s="93">
        <v>36</v>
      </c>
      <c r="D22" s="88">
        <f t="shared" si="0"/>
        <v>100</v>
      </c>
      <c r="E22" s="88"/>
      <c r="F22" s="14">
        <f t="shared" si="1"/>
        <v>34</v>
      </c>
      <c r="G22" s="94">
        <f t="shared" si="2"/>
        <v>60</v>
      </c>
      <c r="H22" s="88"/>
      <c r="I22" s="88"/>
      <c r="J22" s="88"/>
      <c r="K22" s="88"/>
      <c r="L22" s="88"/>
      <c r="M22" s="88"/>
    </row>
    <row r="23" spans="1:13" x14ac:dyDescent="0.3">
      <c r="A23" s="93">
        <v>36</v>
      </c>
      <c r="B23" s="93">
        <v>60</v>
      </c>
      <c r="C23" s="93">
        <v>4</v>
      </c>
      <c r="D23" s="88">
        <f t="shared" si="0"/>
        <v>100</v>
      </c>
      <c r="E23" s="88"/>
      <c r="F23" s="14">
        <f t="shared" si="1"/>
        <v>66</v>
      </c>
      <c r="G23" s="94">
        <f t="shared" si="2"/>
        <v>60</v>
      </c>
      <c r="H23" s="88"/>
      <c r="I23" s="88"/>
      <c r="J23" s="88"/>
      <c r="K23" s="88"/>
      <c r="L23" s="88"/>
      <c r="M23" s="88"/>
    </row>
    <row r="24" spans="1:13" x14ac:dyDescent="0.3">
      <c r="A24" s="93">
        <v>90</v>
      </c>
      <c r="B24" s="93">
        <v>0</v>
      </c>
      <c r="C24" s="93">
        <v>10</v>
      </c>
      <c r="D24" s="88">
        <f t="shared" si="0"/>
        <v>100</v>
      </c>
      <c r="E24" s="88"/>
      <c r="F24" s="14">
        <f t="shared" si="1"/>
        <v>90</v>
      </c>
      <c r="G24" s="94">
        <f t="shared" si="2"/>
        <v>0</v>
      </c>
      <c r="H24" s="88"/>
      <c r="I24" s="88"/>
      <c r="J24" s="88"/>
      <c r="K24" s="88"/>
      <c r="L24" s="88"/>
      <c r="M24" s="88"/>
    </row>
    <row r="25" spans="1:13" x14ac:dyDescent="0.3">
      <c r="A25" s="93">
        <v>65</v>
      </c>
      <c r="B25" s="93">
        <v>0</v>
      </c>
      <c r="C25" s="93">
        <v>35</v>
      </c>
      <c r="D25" s="88">
        <f t="shared" si="0"/>
        <v>100</v>
      </c>
      <c r="E25" s="88"/>
      <c r="F25" s="14">
        <f t="shared" si="1"/>
        <v>65</v>
      </c>
      <c r="G25" s="94">
        <f t="shared" si="2"/>
        <v>0</v>
      </c>
      <c r="H25" s="88"/>
      <c r="I25" s="88"/>
      <c r="J25" s="88"/>
      <c r="K25" s="88"/>
      <c r="L25" s="88"/>
      <c r="M25" s="88"/>
    </row>
    <row r="26" spans="1:13" x14ac:dyDescent="0.3">
      <c r="A26" s="93">
        <v>26</v>
      </c>
      <c r="B26" s="93">
        <v>60</v>
      </c>
      <c r="C26" s="93">
        <v>14</v>
      </c>
      <c r="D26" s="88">
        <f t="shared" si="0"/>
        <v>100</v>
      </c>
      <c r="E26" s="88"/>
      <c r="F26" s="14">
        <f t="shared" si="1"/>
        <v>56</v>
      </c>
      <c r="G26" s="94">
        <f t="shared" si="2"/>
        <v>60</v>
      </c>
      <c r="H26" s="88"/>
      <c r="I26" s="88"/>
      <c r="J26" s="88"/>
      <c r="K26" s="88"/>
      <c r="L26" s="88"/>
      <c r="M26" s="88"/>
    </row>
    <row r="27" spans="1:13" x14ac:dyDescent="0.3">
      <c r="A27" s="93">
        <v>65</v>
      </c>
      <c r="B27" s="93">
        <v>0</v>
      </c>
      <c r="C27" s="93">
        <v>35</v>
      </c>
      <c r="D27" s="88">
        <f t="shared" si="0"/>
        <v>100</v>
      </c>
      <c r="E27" s="88"/>
      <c r="F27" s="14">
        <f t="shared" si="1"/>
        <v>65</v>
      </c>
      <c r="G27" s="94">
        <f t="shared" si="2"/>
        <v>0</v>
      </c>
      <c r="H27" s="88"/>
      <c r="I27" s="88"/>
      <c r="J27" s="88"/>
      <c r="K27" s="88"/>
      <c r="L27" s="88"/>
      <c r="M27" s="88"/>
    </row>
    <row r="28" spans="1:13" x14ac:dyDescent="0.3">
      <c r="A28" s="93">
        <v>35</v>
      </c>
      <c r="B28" s="93">
        <v>0</v>
      </c>
      <c r="C28" s="93">
        <v>65</v>
      </c>
      <c r="D28" s="88">
        <f t="shared" si="0"/>
        <v>100</v>
      </c>
      <c r="E28" s="88"/>
      <c r="F28" s="14">
        <f t="shared" si="1"/>
        <v>35</v>
      </c>
      <c r="G28" s="94">
        <f t="shared" si="2"/>
        <v>0</v>
      </c>
      <c r="H28" s="88"/>
      <c r="I28" s="88"/>
      <c r="J28" s="88"/>
      <c r="K28" s="88"/>
      <c r="L28" s="88"/>
      <c r="M28" s="88"/>
    </row>
    <row r="29" spans="1:13" x14ac:dyDescent="0.3">
      <c r="A29" s="93">
        <v>28</v>
      </c>
      <c r="B29" s="93">
        <v>20</v>
      </c>
      <c r="C29" s="93">
        <v>52</v>
      </c>
      <c r="D29" s="88">
        <f t="shared" si="0"/>
        <v>100</v>
      </c>
      <c r="E29" s="88"/>
      <c r="F29" s="14">
        <f t="shared" si="1"/>
        <v>38</v>
      </c>
      <c r="G29" s="94">
        <f t="shared" si="2"/>
        <v>20</v>
      </c>
      <c r="H29" s="88"/>
      <c r="I29" s="88"/>
      <c r="J29" s="88"/>
      <c r="K29" s="88"/>
      <c r="L29" s="88"/>
      <c r="M29" s="88"/>
    </row>
    <row r="30" spans="1:13" x14ac:dyDescent="0.3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</row>
    <row r="31" spans="1:13" ht="15.5" x14ac:dyDescent="0.3">
      <c r="A31" s="37" t="s">
        <v>31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3" ht="15.5" x14ac:dyDescent="0.3">
      <c r="A32" s="37"/>
      <c r="B32" s="88"/>
      <c r="C32" s="88"/>
      <c r="D32" s="88"/>
      <c r="E32" s="88"/>
      <c r="F32" s="37" t="s">
        <v>32</v>
      </c>
      <c r="G32" s="88"/>
      <c r="H32" s="88"/>
      <c r="I32" s="88"/>
      <c r="J32" s="88"/>
      <c r="K32" s="88"/>
      <c r="L32" s="88"/>
      <c r="M32" s="88"/>
    </row>
    <row r="33" spans="1:13" ht="15.5" x14ac:dyDescent="0.3">
      <c r="H33" s="88"/>
      <c r="I33" s="37" t="s">
        <v>33</v>
      </c>
      <c r="J33" s="88"/>
      <c r="K33" s="88"/>
      <c r="L33" s="88"/>
      <c r="M33" s="88"/>
    </row>
    <row r="34" spans="1:13" x14ac:dyDescent="0.3">
      <c r="A34" s="18" t="s">
        <v>11</v>
      </c>
      <c r="B34" s="95"/>
      <c r="C34" s="95"/>
      <c r="D34" s="88"/>
      <c r="E34" s="88"/>
      <c r="F34" s="20" t="s">
        <v>10</v>
      </c>
      <c r="G34" s="20"/>
      <c r="H34" s="88"/>
      <c r="I34" s="88"/>
      <c r="J34" s="88"/>
      <c r="K34" s="88"/>
      <c r="L34" s="88"/>
      <c r="M34" s="88"/>
    </row>
    <row r="35" spans="1:13" x14ac:dyDescent="0.3">
      <c r="A35" s="96" t="s">
        <v>1</v>
      </c>
      <c r="B35" s="96" t="s">
        <v>2</v>
      </c>
      <c r="C35" s="96" t="s">
        <v>3</v>
      </c>
      <c r="D35" s="9" t="s">
        <v>9</v>
      </c>
      <c r="E35" s="88"/>
      <c r="F35" s="97" t="s">
        <v>4</v>
      </c>
      <c r="G35" s="97" t="s">
        <v>5</v>
      </c>
      <c r="H35" s="88"/>
      <c r="I35" s="88"/>
      <c r="J35" s="88"/>
      <c r="K35" s="88"/>
      <c r="L35" s="88"/>
      <c r="M35" s="88"/>
    </row>
    <row r="36" spans="1:13" x14ac:dyDescent="0.3">
      <c r="A36" s="98">
        <v>100</v>
      </c>
      <c r="B36" s="98">
        <v>0</v>
      </c>
      <c r="C36" s="98">
        <v>0</v>
      </c>
      <c r="D36" s="88">
        <f>SUM(A36:C36)</f>
        <v>100</v>
      </c>
      <c r="E36" s="88"/>
      <c r="F36" s="11">
        <f>A36+B36/2</f>
        <v>100</v>
      </c>
      <c r="G36" s="99">
        <f>B36</f>
        <v>0</v>
      </c>
      <c r="H36" s="88"/>
      <c r="I36" s="88"/>
      <c r="J36" s="88"/>
      <c r="K36" s="88"/>
      <c r="L36" s="88"/>
      <c r="M36" s="88"/>
    </row>
    <row r="37" spans="1:13" x14ac:dyDescent="0.3">
      <c r="A37" s="98">
        <v>0</v>
      </c>
      <c r="B37" s="98">
        <v>100</v>
      </c>
      <c r="C37" s="98">
        <v>0</v>
      </c>
      <c r="D37" s="88">
        <f>SUM(A37:C37)</f>
        <v>100</v>
      </c>
      <c r="E37" s="88"/>
      <c r="F37" s="11">
        <f>A37+B37/2</f>
        <v>50</v>
      </c>
      <c r="G37" s="99">
        <f>B37</f>
        <v>100</v>
      </c>
      <c r="H37" s="88"/>
      <c r="I37" s="88"/>
      <c r="J37" s="88"/>
      <c r="K37" s="88"/>
      <c r="L37" s="88"/>
      <c r="M37" s="88"/>
    </row>
    <row r="38" spans="1:13" x14ac:dyDescent="0.3">
      <c r="A38" s="98">
        <v>0</v>
      </c>
      <c r="B38" s="98">
        <v>0</v>
      </c>
      <c r="C38" s="98">
        <v>100</v>
      </c>
      <c r="D38" s="88">
        <f>SUM(A38:C38)</f>
        <v>100</v>
      </c>
      <c r="E38" s="88"/>
      <c r="F38" s="11">
        <f>A38+B38/2</f>
        <v>0</v>
      </c>
      <c r="G38" s="99">
        <f>B38</f>
        <v>0</v>
      </c>
      <c r="H38" s="88"/>
      <c r="I38" s="88"/>
      <c r="J38" s="88"/>
      <c r="K38" s="88"/>
      <c r="L38" s="88"/>
      <c r="M38" s="88"/>
    </row>
    <row r="39" spans="1:13" x14ac:dyDescent="0.3">
      <c r="A39" s="98">
        <v>100</v>
      </c>
      <c r="B39" s="98">
        <v>0</v>
      </c>
      <c r="C39" s="98">
        <v>0</v>
      </c>
      <c r="D39" s="88">
        <f>SUM(A39:C39)</f>
        <v>100</v>
      </c>
      <c r="E39" s="88"/>
      <c r="F39" s="11">
        <f>A39+B39/2</f>
        <v>100</v>
      </c>
      <c r="G39" s="99">
        <f>B39</f>
        <v>0</v>
      </c>
      <c r="H39" s="88"/>
      <c r="I39" s="88"/>
      <c r="J39" s="88"/>
      <c r="K39" s="88"/>
      <c r="L39" s="88"/>
      <c r="M39" s="88"/>
    </row>
    <row r="40" spans="1:13" x14ac:dyDescent="0.3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</row>
    <row r="41" spans="1:13" x14ac:dyDescent="0.3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 x14ac:dyDescent="0.3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</row>
    <row r="43" spans="1:13" x14ac:dyDescent="0.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x14ac:dyDescent="0.3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3" x14ac:dyDescent="0.3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3" x14ac:dyDescent="0.3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3" x14ac:dyDescent="0.3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3" x14ac:dyDescent="0.3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</row>
    <row r="49" spans="1:14" x14ac:dyDescent="0.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</row>
    <row r="50" spans="1:14" x14ac:dyDescent="0.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</row>
    <row r="51" spans="1:14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</row>
    <row r="53" spans="1:14" ht="15.5" x14ac:dyDescent="0.35">
      <c r="A53" s="37" t="s">
        <v>34</v>
      </c>
      <c r="B53" s="39"/>
      <c r="C53" s="39"/>
      <c r="D53" s="39"/>
      <c r="E53" s="39"/>
      <c r="F53" s="39"/>
      <c r="G53" s="39"/>
      <c r="H53" s="39"/>
      <c r="I53" s="39"/>
    </row>
    <row r="54" spans="1:14" ht="15.5" x14ac:dyDescent="0.35">
      <c r="A54" s="39"/>
      <c r="B54" s="39"/>
      <c r="C54" s="39"/>
      <c r="D54" s="37" t="s">
        <v>35</v>
      </c>
      <c r="E54" s="39"/>
      <c r="F54" s="39"/>
      <c r="G54" s="39"/>
      <c r="H54" s="39"/>
      <c r="I54" s="39"/>
    </row>
    <row r="55" spans="1:14" ht="15.5" x14ac:dyDescent="0.35">
      <c r="A55" s="39"/>
      <c r="B55" s="39"/>
      <c r="C55" s="39"/>
      <c r="D55" s="39"/>
      <c r="E55" s="39"/>
      <c r="F55" s="89" t="s">
        <v>36</v>
      </c>
      <c r="G55" s="39"/>
      <c r="H55" s="39"/>
      <c r="I55" s="39"/>
    </row>
    <row r="56" spans="1:14" ht="15.5" x14ac:dyDescent="0.35">
      <c r="A56" s="39"/>
      <c r="B56" s="39"/>
      <c r="C56" s="39"/>
      <c r="D56" s="39"/>
      <c r="E56" s="39"/>
      <c r="F56" s="37"/>
      <c r="G56" s="39"/>
      <c r="H56" s="39"/>
      <c r="I56" s="37" t="s">
        <v>37</v>
      </c>
    </row>
    <row r="57" spans="1:14" ht="15.5" x14ac:dyDescent="0.35">
      <c r="A57" s="39"/>
      <c r="B57" s="39"/>
      <c r="C57" s="39"/>
      <c r="D57" s="39"/>
      <c r="E57" s="39"/>
      <c r="F57" s="37"/>
      <c r="G57" s="39"/>
      <c r="H57" s="39"/>
      <c r="I57" s="37"/>
      <c r="K57" s="100" t="s">
        <v>38</v>
      </c>
    </row>
    <row r="58" spans="1:14" ht="15.5" x14ac:dyDescent="0.35">
      <c r="N58" s="100" t="s">
        <v>39</v>
      </c>
    </row>
    <row r="59" spans="1:14" x14ac:dyDescent="0.3">
      <c r="A59" s="17" t="s">
        <v>22</v>
      </c>
      <c r="B59" s="101"/>
      <c r="C59" s="101"/>
      <c r="F59" s="21" t="s">
        <v>12</v>
      </c>
      <c r="G59" s="102"/>
      <c r="H59" s="102"/>
      <c r="K59" s="23" t="s">
        <v>10</v>
      </c>
      <c r="L59" s="23"/>
    </row>
    <row r="60" spans="1:14" x14ac:dyDescent="0.3">
      <c r="A60" s="103" t="s">
        <v>1</v>
      </c>
      <c r="B60" s="103" t="s">
        <v>2</v>
      </c>
      <c r="C60" s="103" t="s">
        <v>3</v>
      </c>
      <c r="D60" s="104" t="s">
        <v>9</v>
      </c>
      <c r="F60" s="105" t="s">
        <v>1</v>
      </c>
      <c r="G60" s="105" t="s">
        <v>2</v>
      </c>
      <c r="H60" s="105" t="s">
        <v>3</v>
      </c>
      <c r="I60" s="104" t="s">
        <v>9</v>
      </c>
      <c r="K60" s="106" t="s">
        <v>4</v>
      </c>
      <c r="L60" s="106" t="s">
        <v>5</v>
      </c>
    </row>
    <row r="61" spans="1:14" x14ac:dyDescent="0.3">
      <c r="A61" s="107">
        <v>26.866530852434856</v>
      </c>
      <c r="B61" s="107">
        <v>0.4325559529014556</v>
      </c>
      <c r="C61" s="10">
        <v>5.575165615174317</v>
      </c>
      <c r="D61" s="108">
        <f>SUM(A61:C61)</f>
        <v>32.874252420510629</v>
      </c>
      <c r="F61" s="109">
        <f t="shared" ref="F61:F72" si="3">100*A61/SUM($A61:$C61)</f>
        <v>81.725146198830416</v>
      </c>
      <c r="G61" s="109">
        <f t="shared" ref="G61:G72" si="4">100*B61/SUM($A61:$C61)</f>
        <v>1.3157894736842104</v>
      </c>
      <c r="H61" s="109">
        <f t="shared" ref="H61:H72" si="5">100*C61/SUM($A61:$C61)</f>
        <v>16.959064327485379</v>
      </c>
      <c r="I61" s="108">
        <f>SUM(F61:H61)</f>
        <v>100</v>
      </c>
      <c r="K61" s="110">
        <f>F61+G61/2</f>
        <v>82.383040935672526</v>
      </c>
      <c r="L61" s="111">
        <f>G61</f>
        <v>1.3157894736842104</v>
      </c>
    </row>
    <row r="62" spans="1:14" x14ac:dyDescent="0.3">
      <c r="A62" s="107">
        <v>41.683973082771821</v>
      </c>
      <c r="B62" s="107">
        <v>5.0674633943761824</v>
      </c>
      <c r="C62" s="10">
        <v>6.3751958832474545</v>
      </c>
      <c r="D62" s="108">
        <f t="shared" ref="D62:D72" si="6">SUM(A62:C62)</f>
        <v>53.126632360395462</v>
      </c>
      <c r="F62" s="109">
        <f t="shared" si="3"/>
        <v>78.461538461538453</v>
      </c>
      <c r="G62" s="109">
        <f t="shared" si="4"/>
        <v>9.5384615384615383</v>
      </c>
      <c r="H62" s="109">
        <f t="shared" si="5"/>
        <v>11.999999999999998</v>
      </c>
      <c r="I62" s="108">
        <f t="shared" ref="I62:I72" si="7">SUM(F62:H62)</f>
        <v>99.999999999999986</v>
      </c>
      <c r="K62" s="110">
        <f t="shared" ref="K62:K72" si="8">F62+G62/2</f>
        <v>83.230769230769226</v>
      </c>
      <c r="L62" s="111">
        <f t="shared" ref="L62:L72" si="9">G62</f>
        <v>9.5384615384615383</v>
      </c>
    </row>
    <row r="63" spans="1:14" x14ac:dyDescent="0.3">
      <c r="A63" s="107">
        <v>36.286742825164545</v>
      </c>
      <c r="B63" s="107">
        <v>9.6444041773871056</v>
      </c>
      <c r="C63" s="10">
        <v>22.331648476016927</v>
      </c>
      <c r="D63" s="108">
        <f t="shared" si="6"/>
        <v>68.262795478568577</v>
      </c>
      <c r="F63" s="109">
        <f t="shared" si="3"/>
        <v>53.157422825669272</v>
      </c>
      <c r="G63" s="109">
        <f t="shared" si="4"/>
        <v>14.128346355834507</v>
      </c>
      <c r="H63" s="109">
        <f t="shared" si="5"/>
        <v>32.714230818496219</v>
      </c>
      <c r="I63" s="108">
        <f t="shared" si="7"/>
        <v>100</v>
      </c>
      <c r="K63" s="110">
        <f t="shared" si="8"/>
        <v>60.221596003586527</v>
      </c>
      <c r="L63" s="111">
        <f t="shared" si="9"/>
        <v>14.128346355834507</v>
      </c>
    </row>
    <row r="64" spans="1:14" x14ac:dyDescent="0.3">
      <c r="A64" s="107">
        <v>47.072984967545203</v>
      </c>
      <c r="B64" s="107">
        <v>9.6642714943291459</v>
      </c>
      <c r="C64" s="10">
        <v>11.260829526784223</v>
      </c>
      <c r="D64" s="108">
        <f t="shared" si="6"/>
        <v>67.998085988658573</v>
      </c>
      <c r="F64" s="109">
        <f t="shared" si="3"/>
        <v>69.226926439365542</v>
      </c>
      <c r="G64" s="109">
        <f t="shared" si="4"/>
        <v>14.21256400649432</v>
      </c>
      <c r="H64" s="109">
        <f t="shared" si="5"/>
        <v>16.560509554140129</v>
      </c>
      <c r="I64" s="108">
        <f t="shared" si="7"/>
        <v>99.999999999999986</v>
      </c>
      <c r="K64" s="110">
        <f t="shared" si="8"/>
        <v>76.333208442612701</v>
      </c>
      <c r="L64" s="111">
        <f t="shared" si="9"/>
        <v>14.21256400649432</v>
      </c>
    </row>
    <row r="65" spans="1:12" x14ac:dyDescent="0.3">
      <c r="A65" s="107">
        <v>14.322131213362679</v>
      </c>
      <c r="B65" s="107">
        <v>3.6231501406938649</v>
      </c>
      <c r="C65" s="10">
        <v>3.6664439437193335</v>
      </c>
      <c r="D65" s="108">
        <f t="shared" si="6"/>
        <v>21.611725297775877</v>
      </c>
      <c r="F65" s="109">
        <f t="shared" si="3"/>
        <v>66.270189057217976</v>
      </c>
      <c r="G65" s="109">
        <f t="shared" si="4"/>
        <v>16.764742706898712</v>
      </c>
      <c r="H65" s="109">
        <f t="shared" si="5"/>
        <v>16.965068235883312</v>
      </c>
      <c r="I65" s="108">
        <f t="shared" si="7"/>
        <v>100</v>
      </c>
      <c r="K65" s="110">
        <f t="shared" si="8"/>
        <v>74.652560410667334</v>
      </c>
      <c r="L65" s="111">
        <f t="shared" si="9"/>
        <v>16.764742706898712</v>
      </c>
    </row>
    <row r="66" spans="1:12" x14ac:dyDescent="0.3">
      <c r="A66" s="107">
        <v>14.607251976677475</v>
      </c>
      <c r="B66" s="107">
        <v>5.4372080951222213</v>
      </c>
      <c r="C66" s="10">
        <v>3.3740205635510963</v>
      </c>
      <c r="D66" s="108">
        <f t="shared" si="6"/>
        <v>23.418480635350793</v>
      </c>
      <c r="F66" s="109">
        <f t="shared" si="3"/>
        <v>62.374891881873225</v>
      </c>
      <c r="G66" s="109">
        <f t="shared" si="4"/>
        <v>23.217595452860493</v>
      </c>
      <c r="H66" s="109">
        <f t="shared" si="5"/>
        <v>14.407512665266278</v>
      </c>
      <c r="I66" s="108">
        <f t="shared" si="7"/>
        <v>100</v>
      </c>
      <c r="K66" s="110">
        <f t="shared" si="8"/>
        <v>73.983689608303479</v>
      </c>
      <c r="L66" s="111">
        <f t="shared" si="9"/>
        <v>23.217595452860493</v>
      </c>
    </row>
    <row r="67" spans="1:12" x14ac:dyDescent="0.3">
      <c r="A67" s="107">
        <v>32.140497061067848</v>
      </c>
      <c r="B67" s="107">
        <v>17.901277143808731</v>
      </c>
      <c r="C67" s="10">
        <v>22.115020913578796</v>
      </c>
      <c r="D67" s="108">
        <f t="shared" si="6"/>
        <v>72.156795118455364</v>
      </c>
      <c r="F67" s="109">
        <f t="shared" si="3"/>
        <v>44.542578433957296</v>
      </c>
      <c r="G67" s="109">
        <f t="shared" si="4"/>
        <v>24.808858423411557</v>
      </c>
      <c r="H67" s="109">
        <f t="shared" si="5"/>
        <v>30.648563142631168</v>
      </c>
      <c r="I67" s="108">
        <f t="shared" si="7"/>
        <v>100.00000000000003</v>
      </c>
      <c r="K67" s="110">
        <f t="shared" si="8"/>
        <v>56.947007645663078</v>
      </c>
      <c r="L67" s="111">
        <f t="shared" si="9"/>
        <v>24.808858423411557</v>
      </c>
    </row>
    <row r="68" spans="1:12" x14ac:dyDescent="0.3">
      <c r="A68" s="107">
        <v>37.402378011858133</v>
      </c>
      <c r="B68" s="107">
        <v>17.493480126876896</v>
      </c>
      <c r="C68" s="10">
        <v>9.4420875998624254</v>
      </c>
      <c r="D68" s="108">
        <f t="shared" si="6"/>
        <v>64.337945738597455</v>
      </c>
      <c r="F68" s="109">
        <f t="shared" si="3"/>
        <v>58.134243458475538</v>
      </c>
      <c r="G68" s="109">
        <f t="shared" si="4"/>
        <v>27.18998862343572</v>
      </c>
      <c r="H68" s="109">
        <f t="shared" si="5"/>
        <v>14.675767918088738</v>
      </c>
      <c r="I68" s="108">
        <f t="shared" si="7"/>
        <v>100</v>
      </c>
      <c r="K68" s="110">
        <f t="shared" si="8"/>
        <v>71.729237770193393</v>
      </c>
      <c r="L68" s="111">
        <f t="shared" si="9"/>
        <v>27.18998862343572</v>
      </c>
    </row>
    <row r="69" spans="1:12" x14ac:dyDescent="0.3">
      <c r="A69" s="107">
        <v>8.4375641129365668</v>
      </c>
      <c r="B69" s="107">
        <v>5.7678271799176777</v>
      </c>
      <c r="C69" s="10">
        <v>3.0044502201436472</v>
      </c>
      <c r="D69" s="108">
        <f t="shared" si="6"/>
        <v>17.20984151299789</v>
      </c>
      <c r="F69" s="109">
        <f t="shared" si="3"/>
        <v>49.027552674230144</v>
      </c>
      <c r="G69" s="109">
        <f t="shared" si="4"/>
        <v>33.514702477425331</v>
      </c>
      <c r="H69" s="109">
        <f t="shared" si="5"/>
        <v>17.457744848344529</v>
      </c>
      <c r="I69" s="108">
        <f t="shared" si="7"/>
        <v>100</v>
      </c>
      <c r="K69" s="110">
        <f t="shared" si="8"/>
        <v>65.784903912942809</v>
      </c>
      <c r="L69" s="111">
        <f t="shared" si="9"/>
        <v>33.514702477425331</v>
      </c>
    </row>
    <row r="70" spans="1:12" x14ac:dyDescent="0.3">
      <c r="A70" s="107">
        <v>26.463994489099651</v>
      </c>
      <c r="B70" s="107">
        <v>0</v>
      </c>
      <c r="C70" s="10">
        <v>37.127142451740532</v>
      </c>
      <c r="D70" s="108">
        <f t="shared" si="6"/>
        <v>63.591136940840187</v>
      </c>
      <c r="F70" s="109">
        <f t="shared" si="3"/>
        <v>41.615853658536587</v>
      </c>
      <c r="G70" s="109">
        <f t="shared" si="4"/>
        <v>0</v>
      </c>
      <c r="H70" s="109">
        <f t="shared" si="5"/>
        <v>58.384146341463413</v>
      </c>
      <c r="I70" s="108">
        <f t="shared" si="7"/>
        <v>100</v>
      </c>
      <c r="K70" s="110">
        <f t="shared" si="8"/>
        <v>41.615853658536587</v>
      </c>
      <c r="L70" s="111">
        <f t="shared" si="9"/>
        <v>0</v>
      </c>
    </row>
    <row r="71" spans="1:12" x14ac:dyDescent="0.3">
      <c r="A71" s="107">
        <v>65.03042830694622</v>
      </c>
      <c r="B71" s="107">
        <v>0</v>
      </c>
      <c r="C71" s="10">
        <v>14.061404015493196</v>
      </c>
      <c r="D71" s="108">
        <f t="shared" si="6"/>
        <v>79.091832322439416</v>
      </c>
      <c r="F71" s="109">
        <f t="shared" si="3"/>
        <v>82.221420843851433</v>
      </c>
      <c r="G71" s="109">
        <f t="shared" si="4"/>
        <v>0</v>
      </c>
      <c r="H71" s="109">
        <f t="shared" si="5"/>
        <v>17.778579156148574</v>
      </c>
      <c r="I71" s="108">
        <f t="shared" si="7"/>
        <v>100</v>
      </c>
      <c r="K71" s="110">
        <f t="shared" si="8"/>
        <v>82.221420843851433</v>
      </c>
      <c r="L71" s="111">
        <f t="shared" si="9"/>
        <v>0</v>
      </c>
    </row>
    <row r="72" spans="1:12" x14ac:dyDescent="0.3">
      <c r="A72" s="107">
        <v>55.254858798366641</v>
      </c>
      <c r="B72" s="107">
        <v>0</v>
      </c>
      <c r="C72" s="10">
        <v>6.0424739456865542</v>
      </c>
      <c r="D72" s="108">
        <f t="shared" si="6"/>
        <v>61.297332744053193</v>
      </c>
      <c r="F72" s="109">
        <f t="shared" si="3"/>
        <v>90.142354201744993</v>
      </c>
      <c r="G72" s="109">
        <f t="shared" si="4"/>
        <v>0</v>
      </c>
      <c r="H72" s="109">
        <f t="shared" si="5"/>
        <v>9.8576457982550139</v>
      </c>
      <c r="I72" s="108">
        <f t="shared" si="7"/>
        <v>100</v>
      </c>
      <c r="K72" s="110">
        <f t="shared" si="8"/>
        <v>90.142354201744993</v>
      </c>
      <c r="L72" s="111">
        <f t="shared" si="9"/>
        <v>0</v>
      </c>
    </row>
    <row r="73" spans="1:12" ht="15.5" x14ac:dyDescent="0.35">
      <c r="A73" s="100"/>
      <c r="B73" s="39"/>
      <c r="C73" s="39"/>
      <c r="D73" s="39"/>
      <c r="E73" s="39"/>
      <c r="F73" s="39"/>
    </row>
    <row r="74" spans="1:12" ht="15.5" x14ac:dyDescent="0.35">
      <c r="A74" s="39"/>
      <c r="B74" s="39"/>
      <c r="C74" s="39"/>
      <c r="D74" s="100"/>
      <c r="E74" s="39"/>
      <c r="F74" s="39"/>
    </row>
    <row r="75" spans="1:12" ht="15.5" x14ac:dyDescent="0.35">
      <c r="A75" s="86"/>
      <c r="B75" s="86"/>
      <c r="C75" s="86"/>
      <c r="D75" s="86"/>
      <c r="E75" s="39"/>
    </row>
    <row r="76" spans="1:12" x14ac:dyDescent="0.3">
      <c r="A76" s="53"/>
      <c r="B76" s="112"/>
      <c r="C76" s="112"/>
      <c r="D76" s="112"/>
    </row>
    <row r="77" spans="1:12" x14ac:dyDescent="0.3">
      <c r="A77" s="113"/>
      <c r="B77" s="113"/>
      <c r="C77" s="113"/>
      <c r="D77" s="87"/>
    </row>
    <row r="78" spans="1:12" ht="15.5" x14ac:dyDescent="0.35">
      <c r="A78" s="100" t="s">
        <v>40</v>
      </c>
      <c r="B78" s="114"/>
      <c r="C78" s="114"/>
      <c r="D78" s="114"/>
    </row>
    <row r="79" spans="1:12" x14ac:dyDescent="0.3">
      <c r="A79" s="114"/>
      <c r="B79" s="114"/>
      <c r="C79" s="114"/>
      <c r="D79" s="114"/>
    </row>
    <row r="80" spans="1:12" x14ac:dyDescent="0.3">
      <c r="A80" s="114"/>
      <c r="B80" s="114"/>
      <c r="C80" s="114"/>
      <c r="D80" s="114"/>
    </row>
    <row r="81" spans="1:4" x14ac:dyDescent="0.3">
      <c r="A81" s="114"/>
      <c r="B81" s="114"/>
      <c r="C81" s="114"/>
      <c r="D81" s="114"/>
    </row>
    <row r="82" spans="1:4" ht="15.5" x14ac:dyDescent="0.35">
      <c r="A82" s="39" t="s">
        <v>13</v>
      </c>
      <c r="B82" s="114"/>
      <c r="C82" s="114"/>
      <c r="D82" s="114"/>
    </row>
    <row r="83" spans="1:4" x14ac:dyDescent="0.3">
      <c r="A83" s="114"/>
      <c r="B83" s="114"/>
      <c r="C83" s="114"/>
      <c r="D83" s="114"/>
    </row>
    <row r="84" spans="1:4" x14ac:dyDescent="0.3">
      <c r="A84" s="114"/>
      <c r="B84" s="114"/>
      <c r="C84" s="114"/>
      <c r="D84" s="114"/>
    </row>
    <row r="85" spans="1:4" x14ac:dyDescent="0.3">
      <c r="A85" s="114"/>
      <c r="B85" s="114"/>
      <c r="C85" s="114"/>
      <c r="D85" s="114"/>
    </row>
    <row r="86" spans="1:4" x14ac:dyDescent="0.3">
      <c r="A86" s="114"/>
      <c r="B86" s="114"/>
      <c r="C86" s="114"/>
      <c r="D86" s="114"/>
    </row>
    <row r="87" spans="1:4" x14ac:dyDescent="0.3">
      <c r="A87" s="114"/>
      <c r="B87" s="114"/>
      <c r="C87" s="114"/>
      <c r="D87" s="114"/>
    </row>
    <row r="88" spans="1:4" x14ac:dyDescent="0.3">
      <c r="A88" s="114"/>
      <c r="B88" s="114"/>
      <c r="C88" s="114"/>
      <c r="D88" s="114"/>
    </row>
    <row r="89" spans="1:4" x14ac:dyDescent="0.3">
      <c r="A89" s="114"/>
      <c r="B89" s="114"/>
      <c r="C89" s="114"/>
      <c r="D89" s="114"/>
    </row>
    <row r="90" spans="1:4" x14ac:dyDescent="0.3">
      <c r="A90" s="112"/>
      <c r="B90" s="112"/>
      <c r="C90" s="112"/>
      <c r="D90" s="112"/>
    </row>
    <row r="91" spans="1:4" x14ac:dyDescent="0.3">
      <c r="A91" s="112"/>
      <c r="B91" s="112"/>
      <c r="C91" s="112"/>
      <c r="D91" s="112"/>
    </row>
    <row r="98" spans="1:1" x14ac:dyDescent="0.3">
      <c r="A98" s="2"/>
    </row>
  </sheetData>
  <mergeCells count="1">
    <mergeCell ref="A2:I3"/>
  </mergeCells>
  <hyperlinks>
    <hyperlink ref="A6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J1" workbookViewId="0">
      <selection activeCell="R8" sqref="R8"/>
    </sheetView>
  </sheetViews>
  <sheetFormatPr defaultRowHeight="12" x14ac:dyDescent="0.3"/>
  <cols>
    <col min="1" max="1" width="29" customWidth="1"/>
    <col min="4" max="4" width="10.109375" customWidth="1"/>
    <col min="14" max="14" width="9.33203125" style="43" customWidth="1"/>
  </cols>
  <sheetData>
    <row r="1" spans="1:14" ht="15.5" x14ac:dyDescent="0.35">
      <c r="A1" s="52" t="s">
        <v>14</v>
      </c>
    </row>
    <row r="2" spans="1:14" s="81" customFormat="1" x14ac:dyDescent="0.3">
      <c r="A2" s="2"/>
      <c r="B2" s="81" t="s">
        <v>24</v>
      </c>
      <c r="G2" s="81" t="s">
        <v>25</v>
      </c>
      <c r="L2" s="81" t="s">
        <v>26</v>
      </c>
      <c r="N2" s="82"/>
    </row>
    <row r="3" spans="1:14" x14ac:dyDescent="0.3">
      <c r="B3" s="2" t="s">
        <v>23</v>
      </c>
      <c r="E3" s="3"/>
      <c r="F3" s="3"/>
      <c r="G3" s="79" t="s">
        <v>21</v>
      </c>
      <c r="H3" s="3"/>
      <c r="I3" s="3"/>
      <c r="J3" s="3"/>
      <c r="K3" s="3"/>
      <c r="L3" s="79" t="s">
        <v>20</v>
      </c>
      <c r="M3" s="79"/>
      <c r="N3" s="80"/>
    </row>
    <row r="4" spans="1:14" ht="12.5" thickBot="1" x14ac:dyDescent="0.35">
      <c r="A4" s="84"/>
      <c r="B4" s="53" t="s">
        <v>19</v>
      </c>
      <c r="C4" s="54"/>
      <c r="D4" s="54"/>
      <c r="E4" s="41"/>
      <c r="F4" s="83"/>
      <c r="G4" s="40" t="s">
        <v>18</v>
      </c>
      <c r="H4" s="41"/>
      <c r="I4" s="41"/>
      <c r="J4" s="29"/>
      <c r="K4" s="29"/>
      <c r="L4" s="40" t="s">
        <v>10</v>
      </c>
      <c r="M4" s="40"/>
      <c r="N4" s="51"/>
    </row>
    <row r="5" spans="1:14" x14ac:dyDescent="0.3">
      <c r="A5" t="s">
        <v>8</v>
      </c>
      <c r="B5" s="55" t="s">
        <v>1</v>
      </c>
      <c r="C5" s="56" t="s">
        <v>2</v>
      </c>
      <c r="D5" s="57" t="s">
        <v>3</v>
      </c>
      <c r="E5" s="16" t="s">
        <v>9</v>
      </c>
      <c r="F5" s="3"/>
      <c r="G5" s="6" t="s">
        <v>1</v>
      </c>
      <c r="H5" s="6" t="s">
        <v>2</v>
      </c>
      <c r="I5" s="6" t="s">
        <v>3</v>
      </c>
      <c r="J5" s="9" t="s">
        <v>9</v>
      </c>
      <c r="K5" s="3"/>
      <c r="L5" s="13" t="s">
        <v>4</v>
      </c>
      <c r="M5" s="13" t="s">
        <v>5</v>
      </c>
      <c r="N5" s="51"/>
    </row>
    <row r="6" spans="1:14" x14ac:dyDescent="0.3">
      <c r="A6" s="26" t="s">
        <v>15</v>
      </c>
      <c r="B6" s="58">
        <v>0</v>
      </c>
      <c r="C6" s="59">
        <v>90</v>
      </c>
      <c r="D6" s="60">
        <v>10</v>
      </c>
      <c r="E6" s="1">
        <f t="shared" ref="E6:E27" si="0">SUM(B6:D6)</f>
        <v>100</v>
      </c>
      <c r="F6" s="3"/>
      <c r="G6" s="5">
        <f t="shared" ref="G6:G27" si="1">B6*100/SUM($B6:$D6)</f>
        <v>0</v>
      </c>
      <c r="H6" s="5">
        <f t="shared" ref="H6:H27" si="2">C6*100/SUM($B6:$D6)</f>
        <v>90</v>
      </c>
      <c r="I6" s="5">
        <f t="shared" ref="I6:I27" si="3">D6*100/SUM($B6:$D6)</f>
        <v>10</v>
      </c>
      <c r="J6" s="3">
        <f>SUM(G6:I6)</f>
        <v>100</v>
      </c>
      <c r="K6" s="3"/>
      <c r="L6" s="14">
        <f>G6+H6/2</f>
        <v>45</v>
      </c>
      <c r="M6" s="15">
        <f>H6</f>
        <v>90</v>
      </c>
      <c r="N6" s="51"/>
    </row>
    <row r="7" spans="1:14" x14ac:dyDescent="0.3">
      <c r="A7" s="26" t="s">
        <v>15</v>
      </c>
      <c r="B7" s="58">
        <v>10</v>
      </c>
      <c r="C7" s="59">
        <v>90</v>
      </c>
      <c r="D7" s="60">
        <v>0</v>
      </c>
      <c r="E7" s="1">
        <f t="shared" si="0"/>
        <v>100</v>
      </c>
      <c r="F7" s="3"/>
      <c r="G7" s="5">
        <f t="shared" si="1"/>
        <v>10</v>
      </c>
      <c r="H7" s="5">
        <f t="shared" si="2"/>
        <v>90</v>
      </c>
      <c r="I7" s="5">
        <f t="shared" si="3"/>
        <v>0</v>
      </c>
      <c r="J7" s="3">
        <f t="shared" ref="J7:J23" si="4">SUM(G7:I7)</f>
        <v>100</v>
      </c>
      <c r="K7" s="3"/>
      <c r="L7" s="14">
        <f t="shared" ref="L7:L39" si="5">G7+H7/2</f>
        <v>55</v>
      </c>
      <c r="M7" s="15">
        <f t="shared" ref="M7:M39" si="6">H7</f>
        <v>90</v>
      </c>
      <c r="N7" s="51"/>
    </row>
    <row r="8" spans="1:14" x14ac:dyDescent="0.3">
      <c r="A8" s="26" t="s">
        <v>15</v>
      </c>
      <c r="B8" s="58">
        <v>40</v>
      </c>
      <c r="C8" s="59">
        <v>60</v>
      </c>
      <c r="D8" s="60">
        <v>0</v>
      </c>
      <c r="E8" s="1">
        <f t="shared" si="0"/>
        <v>100</v>
      </c>
      <c r="F8" s="3"/>
      <c r="G8" s="5">
        <f t="shared" si="1"/>
        <v>40</v>
      </c>
      <c r="H8" s="5">
        <f t="shared" si="2"/>
        <v>60</v>
      </c>
      <c r="I8" s="5">
        <f t="shared" si="3"/>
        <v>0</v>
      </c>
      <c r="J8" s="3">
        <f t="shared" si="4"/>
        <v>100</v>
      </c>
      <c r="K8" s="3"/>
      <c r="L8" s="14">
        <f t="shared" si="5"/>
        <v>70</v>
      </c>
      <c r="M8" s="15">
        <f t="shared" si="6"/>
        <v>60</v>
      </c>
      <c r="N8" s="51"/>
    </row>
    <row r="9" spans="1:14" x14ac:dyDescent="0.3">
      <c r="A9" s="26" t="s">
        <v>15</v>
      </c>
      <c r="B9" s="58">
        <v>0</v>
      </c>
      <c r="C9" s="59">
        <v>60</v>
      </c>
      <c r="D9" s="60">
        <v>40</v>
      </c>
      <c r="E9" s="1">
        <f t="shared" si="0"/>
        <v>100</v>
      </c>
      <c r="F9" s="3"/>
      <c r="G9" s="5">
        <f t="shared" si="1"/>
        <v>0</v>
      </c>
      <c r="H9" s="5">
        <f t="shared" si="2"/>
        <v>60</v>
      </c>
      <c r="I9" s="5">
        <f t="shared" si="3"/>
        <v>40</v>
      </c>
      <c r="J9" s="3">
        <f t="shared" si="4"/>
        <v>100</v>
      </c>
      <c r="K9" s="3"/>
      <c r="L9" s="14">
        <f t="shared" si="5"/>
        <v>30</v>
      </c>
      <c r="M9" s="15">
        <f t="shared" si="6"/>
        <v>60</v>
      </c>
      <c r="N9" s="51"/>
    </row>
    <row r="10" spans="1:14" x14ac:dyDescent="0.3">
      <c r="A10" s="26" t="s">
        <v>15</v>
      </c>
      <c r="B10" s="58">
        <v>0</v>
      </c>
      <c r="C10" s="59">
        <v>20</v>
      </c>
      <c r="D10" s="60">
        <v>80</v>
      </c>
      <c r="E10" s="1">
        <f t="shared" si="0"/>
        <v>100</v>
      </c>
      <c r="F10" s="3"/>
      <c r="G10" s="5">
        <f t="shared" si="1"/>
        <v>0</v>
      </c>
      <c r="H10" s="5">
        <f t="shared" si="2"/>
        <v>20</v>
      </c>
      <c r="I10" s="5">
        <f t="shared" si="3"/>
        <v>80</v>
      </c>
      <c r="J10" s="3">
        <f t="shared" si="4"/>
        <v>100</v>
      </c>
      <c r="K10" s="3"/>
      <c r="L10" s="14">
        <f t="shared" si="5"/>
        <v>10</v>
      </c>
      <c r="M10" s="15">
        <f t="shared" si="6"/>
        <v>20</v>
      </c>
      <c r="N10" s="51"/>
    </row>
    <row r="11" spans="1:14" x14ac:dyDescent="0.3">
      <c r="A11" s="26" t="s">
        <v>15</v>
      </c>
      <c r="B11" s="58">
        <v>80</v>
      </c>
      <c r="C11" s="59">
        <v>20</v>
      </c>
      <c r="D11" s="60">
        <v>0</v>
      </c>
      <c r="E11" s="1">
        <f t="shared" si="0"/>
        <v>100</v>
      </c>
      <c r="F11" s="3"/>
      <c r="G11" s="5">
        <f t="shared" si="1"/>
        <v>80</v>
      </c>
      <c r="H11" s="5">
        <f t="shared" si="2"/>
        <v>20</v>
      </c>
      <c r="I11" s="5">
        <f t="shared" si="3"/>
        <v>0</v>
      </c>
      <c r="J11" s="3">
        <f t="shared" si="4"/>
        <v>100</v>
      </c>
      <c r="K11" s="3"/>
      <c r="L11" s="14">
        <f t="shared" si="5"/>
        <v>90</v>
      </c>
      <c r="M11" s="15">
        <f t="shared" si="6"/>
        <v>20</v>
      </c>
      <c r="N11" s="51"/>
    </row>
    <row r="12" spans="1:14" x14ac:dyDescent="0.3">
      <c r="A12" s="26" t="s">
        <v>15</v>
      </c>
      <c r="B12" s="58">
        <v>95</v>
      </c>
      <c r="C12" s="59">
        <v>5</v>
      </c>
      <c r="D12" s="60">
        <v>0</v>
      </c>
      <c r="E12" s="1">
        <f t="shared" si="0"/>
        <v>100</v>
      </c>
      <c r="F12" s="3"/>
      <c r="G12" s="5">
        <f t="shared" si="1"/>
        <v>95</v>
      </c>
      <c r="H12" s="5">
        <f t="shared" si="2"/>
        <v>5</v>
      </c>
      <c r="I12" s="5">
        <f t="shared" si="3"/>
        <v>0</v>
      </c>
      <c r="J12" s="3">
        <f t="shared" si="4"/>
        <v>100</v>
      </c>
      <c r="K12" s="3"/>
      <c r="L12" s="14">
        <f t="shared" si="5"/>
        <v>97.5</v>
      </c>
      <c r="M12" s="15">
        <f t="shared" si="6"/>
        <v>5</v>
      </c>
      <c r="N12" s="51"/>
    </row>
    <row r="13" spans="1:14" x14ac:dyDescent="0.3">
      <c r="A13" s="26" t="s">
        <v>15</v>
      </c>
      <c r="B13" s="58">
        <v>0</v>
      </c>
      <c r="C13" s="59">
        <v>5</v>
      </c>
      <c r="D13" s="60">
        <v>95</v>
      </c>
      <c r="E13" s="1">
        <f t="shared" si="0"/>
        <v>100</v>
      </c>
      <c r="F13" s="3"/>
      <c r="G13" s="5">
        <f t="shared" si="1"/>
        <v>0</v>
      </c>
      <c r="H13" s="5">
        <f t="shared" si="2"/>
        <v>5</v>
      </c>
      <c r="I13" s="5">
        <f t="shared" si="3"/>
        <v>95</v>
      </c>
      <c r="J13" s="3">
        <f t="shared" si="4"/>
        <v>100</v>
      </c>
      <c r="K13" s="3"/>
      <c r="L13" s="14">
        <f t="shared" si="5"/>
        <v>2.5</v>
      </c>
      <c r="M13" s="15">
        <f t="shared" si="6"/>
        <v>5</v>
      </c>
      <c r="N13" s="51"/>
    </row>
    <row r="14" spans="1:14" x14ac:dyDescent="0.3">
      <c r="A14" s="26" t="s">
        <v>15</v>
      </c>
      <c r="B14" s="58">
        <v>0</v>
      </c>
      <c r="C14" s="59">
        <v>0</v>
      </c>
      <c r="D14" s="60">
        <v>100</v>
      </c>
      <c r="E14" s="1">
        <f t="shared" si="0"/>
        <v>100</v>
      </c>
      <c r="F14" s="3"/>
      <c r="G14" s="5">
        <f t="shared" si="1"/>
        <v>0</v>
      </c>
      <c r="H14" s="5">
        <f t="shared" si="2"/>
        <v>0</v>
      </c>
      <c r="I14" s="5">
        <f t="shared" si="3"/>
        <v>100</v>
      </c>
      <c r="J14" s="3">
        <f t="shared" si="4"/>
        <v>100</v>
      </c>
      <c r="K14" s="3"/>
      <c r="L14" s="14">
        <f t="shared" si="5"/>
        <v>0</v>
      </c>
      <c r="M14" s="15">
        <f t="shared" si="6"/>
        <v>0</v>
      </c>
      <c r="N14" s="51"/>
    </row>
    <row r="15" spans="1:14" x14ac:dyDescent="0.3">
      <c r="A15" s="26" t="s">
        <v>15</v>
      </c>
      <c r="B15" s="58">
        <v>10</v>
      </c>
      <c r="C15" s="59">
        <v>0</v>
      </c>
      <c r="D15" s="60">
        <v>90</v>
      </c>
      <c r="E15" s="1">
        <f t="shared" si="0"/>
        <v>100</v>
      </c>
      <c r="F15" s="3"/>
      <c r="G15" s="5">
        <f t="shared" si="1"/>
        <v>10</v>
      </c>
      <c r="H15" s="5">
        <f t="shared" si="2"/>
        <v>0</v>
      </c>
      <c r="I15" s="5">
        <f t="shared" si="3"/>
        <v>90</v>
      </c>
      <c r="J15" s="3">
        <f t="shared" si="4"/>
        <v>100</v>
      </c>
      <c r="K15" s="3"/>
      <c r="L15" s="14">
        <f t="shared" si="5"/>
        <v>10</v>
      </c>
      <c r="M15" s="15">
        <f t="shared" si="6"/>
        <v>0</v>
      </c>
      <c r="N15" s="51"/>
    </row>
    <row r="16" spans="1:14" x14ac:dyDescent="0.3">
      <c r="A16" s="26" t="s">
        <v>15</v>
      </c>
      <c r="B16" s="58">
        <v>4</v>
      </c>
      <c r="C16" s="59">
        <v>60</v>
      </c>
      <c r="D16" s="60">
        <v>36</v>
      </c>
      <c r="E16" s="1">
        <f t="shared" si="0"/>
        <v>100</v>
      </c>
      <c r="F16" s="3"/>
      <c r="G16" s="5">
        <f t="shared" si="1"/>
        <v>4</v>
      </c>
      <c r="H16" s="5">
        <f t="shared" si="2"/>
        <v>60</v>
      </c>
      <c r="I16" s="5">
        <f t="shared" si="3"/>
        <v>36</v>
      </c>
      <c r="J16" s="3">
        <f t="shared" si="4"/>
        <v>100</v>
      </c>
      <c r="K16" s="3"/>
      <c r="L16" s="14">
        <f t="shared" si="5"/>
        <v>34</v>
      </c>
      <c r="M16" s="15">
        <f t="shared" si="6"/>
        <v>60</v>
      </c>
      <c r="N16" s="51"/>
    </row>
    <row r="17" spans="1:14" x14ac:dyDescent="0.3">
      <c r="A17" s="26" t="s">
        <v>15</v>
      </c>
      <c r="B17" s="58">
        <v>36</v>
      </c>
      <c r="C17" s="59">
        <v>60</v>
      </c>
      <c r="D17" s="60">
        <v>4</v>
      </c>
      <c r="E17" s="1">
        <f t="shared" si="0"/>
        <v>100</v>
      </c>
      <c r="F17" s="3"/>
      <c r="G17" s="5">
        <f t="shared" si="1"/>
        <v>36</v>
      </c>
      <c r="H17" s="5">
        <f t="shared" si="2"/>
        <v>60</v>
      </c>
      <c r="I17" s="5">
        <f t="shared" si="3"/>
        <v>4</v>
      </c>
      <c r="J17" s="3">
        <f t="shared" si="4"/>
        <v>100</v>
      </c>
      <c r="K17" s="3"/>
      <c r="L17" s="14">
        <f t="shared" si="5"/>
        <v>66</v>
      </c>
      <c r="M17" s="15">
        <f t="shared" si="6"/>
        <v>60</v>
      </c>
      <c r="N17" s="51"/>
    </row>
    <row r="18" spans="1:14" x14ac:dyDescent="0.3">
      <c r="A18" s="26" t="s">
        <v>15</v>
      </c>
      <c r="B18" s="58">
        <v>90</v>
      </c>
      <c r="C18" s="59">
        <v>0</v>
      </c>
      <c r="D18" s="60">
        <v>10</v>
      </c>
      <c r="E18" s="1">
        <f t="shared" si="0"/>
        <v>100</v>
      </c>
      <c r="F18" s="3"/>
      <c r="G18" s="5">
        <f t="shared" si="1"/>
        <v>90</v>
      </c>
      <c r="H18" s="5">
        <f t="shared" si="2"/>
        <v>0</v>
      </c>
      <c r="I18" s="5">
        <f t="shared" si="3"/>
        <v>10</v>
      </c>
      <c r="J18" s="3">
        <f t="shared" si="4"/>
        <v>100</v>
      </c>
      <c r="K18" s="3"/>
      <c r="L18" s="14">
        <f t="shared" si="5"/>
        <v>90</v>
      </c>
      <c r="M18" s="15">
        <f t="shared" si="6"/>
        <v>0</v>
      </c>
      <c r="N18" s="51"/>
    </row>
    <row r="19" spans="1:14" x14ac:dyDescent="0.3">
      <c r="A19" s="26" t="s">
        <v>15</v>
      </c>
      <c r="B19" s="58">
        <v>65</v>
      </c>
      <c r="C19" s="59">
        <v>0</v>
      </c>
      <c r="D19" s="60">
        <v>35</v>
      </c>
      <c r="E19" s="1">
        <f t="shared" si="0"/>
        <v>100</v>
      </c>
      <c r="F19" s="3"/>
      <c r="G19" s="5">
        <f t="shared" si="1"/>
        <v>65</v>
      </c>
      <c r="H19" s="5">
        <f t="shared" si="2"/>
        <v>0</v>
      </c>
      <c r="I19" s="5">
        <f t="shared" si="3"/>
        <v>35</v>
      </c>
      <c r="J19" s="3">
        <f t="shared" si="4"/>
        <v>100</v>
      </c>
      <c r="K19" s="3"/>
      <c r="L19" s="14">
        <f t="shared" si="5"/>
        <v>65</v>
      </c>
      <c r="M19" s="15">
        <f t="shared" si="6"/>
        <v>0</v>
      </c>
      <c r="N19" s="51"/>
    </row>
    <row r="20" spans="1:14" x14ac:dyDescent="0.3">
      <c r="A20" s="26" t="s">
        <v>15</v>
      </c>
      <c r="B20" s="58">
        <v>26</v>
      </c>
      <c r="C20" s="59">
        <v>60</v>
      </c>
      <c r="D20" s="60">
        <v>14</v>
      </c>
      <c r="E20" s="1">
        <f t="shared" si="0"/>
        <v>100</v>
      </c>
      <c r="F20" s="3"/>
      <c r="G20" s="5">
        <f t="shared" si="1"/>
        <v>26</v>
      </c>
      <c r="H20" s="5">
        <f t="shared" si="2"/>
        <v>60</v>
      </c>
      <c r="I20" s="5">
        <f t="shared" si="3"/>
        <v>14</v>
      </c>
      <c r="J20" s="3">
        <f t="shared" si="4"/>
        <v>100</v>
      </c>
      <c r="K20" s="3"/>
      <c r="L20" s="14">
        <f t="shared" si="5"/>
        <v>56</v>
      </c>
      <c r="M20" s="15">
        <f t="shared" si="6"/>
        <v>60</v>
      </c>
      <c r="N20" s="51"/>
    </row>
    <row r="21" spans="1:14" x14ac:dyDescent="0.3">
      <c r="A21" s="26" t="s">
        <v>15</v>
      </c>
      <c r="B21" s="58">
        <v>65</v>
      </c>
      <c r="C21" s="59">
        <v>0</v>
      </c>
      <c r="D21" s="60">
        <v>35</v>
      </c>
      <c r="E21" s="1">
        <f t="shared" si="0"/>
        <v>100</v>
      </c>
      <c r="F21" s="3"/>
      <c r="G21" s="5">
        <f t="shared" si="1"/>
        <v>65</v>
      </c>
      <c r="H21" s="5">
        <f t="shared" si="2"/>
        <v>0</v>
      </c>
      <c r="I21" s="5">
        <f t="shared" si="3"/>
        <v>35</v>
      </c>
      <c r="J21" s="3">
        <f t="shared" si="4"/>
        <v>100</v>
      </c>
      <c r="K21" s="3"/>
      <c r="L21" s="14">
        <f t="shared" si="5"/>
        <v>65</v>
      </c>
      <c r="M21" s="15">
        <f t="shared" si="6"/>
        <v>0</v>
      </c>
      <c r="N21" s="51"/>
    </row>
    <row r="22" spans="1:14" x14ac:dyDescent="0.3">
      <c r="A22" s="26" t="s">
        <v>15</v>
      </c>
      <c r="B22" s="58">
        <v>35</v>
      </c>
      <c r="C22" s="59">
        <v>0</v>
      </c>
      <c r="D22" s="60">
        <v>65</v>
      </c>
      <c r="E22" s="1">
        <f t="shared" si="0"/>
        <v>100</v>
      </c>
      <c r="F22" s="3"/>
      <c r="G22" s="5">
        <f t="shared" si="1"/>
        <v>35</v>
      </c>
      <c r="H22" s="5">
        <f t="shared" si="2"/>
        <v>0</v>
      </c>
      <c r="I22" s="5">
        <f t="shared" si="3"/>
        <v>65</v>
      </c>
      <c r="J22" s="3">
        <f t="shared" si="4"/>
        <v>100</v>
      </c>
      <c r="K22" s="3"/>
      <c r="L22" s="14">
        <f t="shared" si="5"/>
        <v>35</v>
      </c>
      <c r="M22" s="15">
        <f t="shared" si="6"/>
        <v>0</v>
      </c>
      <c r="N22" s="51"/>
    </row>
    <row r="23" spans="1:14" x14ac:dyDescent="0.3">
      <c r="A23" s="27" t="s">
        <v>15</v>
      </c>
      <c r="B23" s="61">
        <v>28</v>
      </c>
      <c r="C23" s="8">
        <v>20</v>
      </c>
      <c r="D23" s="62">
        <v>52</v>
      </c>
      <c r="E23" s="28">
        <f t="shared" si="0"/>
        <v>100</v>
      </c>
      <c r="F23" s="29"/>
      <c r="G23" s="8">
        <f t="shared" si="1"/>
        <v>28</v>
      </c>
      <c r="H23" s="8">
        <f t="shared" si="2"/>
        <v>20</v>
      </c>
      <c r="I23" s="8">
        <f t="shared" si="3"/>
        <v>52</v>
      </c>
      <c r="J23" s="29">
        <f t="shared" si="4"/>
        <v>100</v>
      </c>
      <c r="K23" s="29"/>
      <c r="L23" s="32">
        <f t="shared" si="5"/>
        <v>38</v>
      </c>
      <c r="M23" s="33">
        <f t="shared" si="6"/>
        <v>20</v>
      </c>
      <c r="N23" s="51"/>
    </row>
    <row r="24" spans="1:14" x14ac:dyDescent="0.3">
      <c r="A24" s="26" t="s">
        <v>16</v>
      </c>
      <c r="B24" s="63">
        <v>100</v>
      </c>
      <c r="C24" s="64">
        <v>0</v>
      </c>
      <c r="D24" s="65">
        <v>0</v>
      </c>
      <c r="E24" s="1">
        <f t="shared" si="0"/>
        <v>100</v>
      </c>
      <c r="F24" s="3"/>
      <c r="G24" s="4">
        <f t="shared" si="1"/>
        <v>100</v>
      </c>
      <c r="H24" s="4">
        <f t="shared" si="2"/>
        <v>0</v>
      </c>
      <c r="I24" s="4">
        <f t="shared" si="3"/>
        <v>0</v>
      </c>
      <c r="J24" s="3">
        <f>SUM(G24:I24)</f>
        <v>100</v>
      </c>
      <c r="K24" s="3"/>
      <c r="L24" s="11">
        <f t="shared" si="5"/>
        <v>100</v>
      </c>
      <c r="M24" s="12">
        <f t="shared" si="6"/>
        <v>0</v>
      </c>
      <c r="N24" s="51"/>
    </row>
    <row r="25" spans="1:14" x14ac:dyDescent="0.3">
      <c r="A25" s="26" t="s">
        <v>15</v>
      </c>
      <c r="B25" s="63">
        <v>0</v>
      </c>
      <c r="C25" s="64">
        <v>100</v>
      </c>
      <c r="D25" s="65">
        <v>0</v>
      </c>
      <c r="E25" s="1">
        <f t="shared" si="0"/>
        <v>100</v>
      </c>
      <c r="F25" s="3"/>
      <c r="G25" s="4">
        <f t="shared" si="1"/>
        <v>0</v>
      </c>
      <c r="H25" s="4">
        <f t="shared" si="2"/>
        <v>100</v>
      </c>
      <c r="I25" s="4">
        <f t="shared" si="3"/>
        <v>0</v>
      </c>
      <c r="J25" s="3">
        <f>SUM(G25:I25)</f>
        <v>100</v>
      </c>
      <c r="K25" s="3"/>
      <c r="L25" s="11">
        <f t="shared" si="5"/>
        <v>50</v>
      </c>
      <c r="M25" s="12">
        <f t="shared" si="6"/>
        <v>100</v>
      </c>
      <c r="N25" s="51"/>
    </row>
    <row r="26" spans="1:14" x14ac:dyDescent="0.3">
      <c r="A26" s="26" t="s">
        <v>15</v>
      </c>
      <c r="B26" s="63">
        <v>0</v>
      </c>
      <c r="C26" s="64">
        <v>0</v>
      </c>
      <c r="D26" s="65">
        <v>100</v>
      </c>
      <c r="E26" s="1">
        <f t="shared" si="0"/>
        <v>100</v>
      </c>
      <c r="F26" s="3"/>
      <c r="G26" s="4">
        <f t="shared" si="1"/>
        <v>0</v>
      </c>
      <c r="H26" s="4">
        <f t="shared" si="2"/>
        <v>0</v>
      </c>
      <c r="I26" s="4">
        <f t="shared" si="3"/>
        <v>100</v>
      </c>
      <c r="J26" s="3">
        <f>SUM(G26:I26)</f>
        <v>100</v>
      </c>
      <c r="K26" s="3"/>
      <c r="L26" s="11">
        <f t="shared" si="5"/>
        <v>0</v>
      </c>
      <c r="M26" s="12">
        <f t="shared" si="6"/>
        <v>0</v>
      </c>
      <c r="N26" s="51"/>
    </row>
    <row r="27" spans="1:14" x14ac:dyDescent="0.3">
      <c r="A27" s="27" t="s">
        <v>15</v>
      </c>
      <c r="B27" s="66">
        <v>100</v>
      </c>
      <c r="C27" s="19">
        <v>0</v>
      </c>
      <c r="D27" s="67">
        <v>0</v>
      </c>
      <c r="E27" s="28">
        <f t="shared" si="0"/>
        <v>100</v>
      </c>
      <c r="F27" s="29"/>
      <c r="G27" s="19">
        <f t="shared" si="1"/>
        <v>100</v>
      </c>
      <c r="H27" s="19">
        <f t="shared" si="2"/>
        <v>0</v>
      </c>
      <c r="I27" s="19">
        <f t="shared" si="3"/>
        <v>0</v>
      </c>
      <c r="J27" s="29">
        <f>SUM(G27:I27)</f>
        <v>100</v>
      </c>
      <c r="K27" s="29"/>
      <c r="L27" s="30">
        <f t="shared" si="5"/>
        <v>100</v>
      </c>
      <c r="M27" s="31">
        <f t="shared" si="6"/>
        <v>0</v>
      </c>
      <c r="N27" s="51"/>
    </row>
    <row r="28" spans="1:14" x14ac:dyDescent="0.3">
      <c r="A28" s="26" t="s">
        <v>12</v>
      </c>
      <c r="B28" s="68">
        <v>26.866530852434856</v>
      </c>
      <c r="C28" s="69">
        <v>0.4325559529014556</v>
      </c>
      <c r="D28" s="70">
        <v>5.575165615174317</v>
      </c>
      <c r="E28" s="1">
        <f>SUM(B28:D28)</f>
        <v>32.874252420510629</v>
      </c>
      <c r="F28" s="3"/>
      <c r="G28" s="22">
        <f t="shared" ref="G28:G39" si="7">B28*100/SUM($B28:$D28)</f>
        <v>81.725146198830416</v>
      </c>
      <c r="H28" s="22">
        <f t="shared" ref="H28:H39" si="8">C28*100/SUM($B28:$D28)</f>
        <v>1.3157894736842104</v>
      </c>
      <c r="I28" s="22">
        <f t="shared" ref="I28:I39" si="9">D28*100/SUM($B28:$D28)</f>
        <v>16.959064327485379</v>
      </c>
      <c r="J28" s="3">
        <f>SUM(G28:I28)</f>
        <v>100</v>
      </c>
      <c r="K28" s="3"/>
      <c r="L28" s="24">
        <f t="shared" si="5"/>
        <v>82.383040935672526</v>
      </c>
      <c r="M28" s="25">
        <f t="shared" si="6"/>
        <v>1.3157894736842104</v>
      </c>
      <c r="N28" s="51"/>
    </row>
    <row r="29" spans="1:14" x14ac:dyDescent="0.3">
      <c r="A29" s="26" t="s">
        <v>15</v>
      </c>
      <c r="B29" s="68">
        <v>41.683973082771821</v>
      </c>
      <c r="C29" s="69">
        <v>5.0674633943761824</v>
      </c>
      <c r="D29" s="70">
        <v>6.3751958832474545</v>
      </c>
      <c r="E29" s="1">
        <f t="shared" ref="E29:E39" si="10">SUM(B29:D29)</f>
        <v>53.126632360395462</v>
      </c>
      <c r="F29" s="3"/>
      <c r="G29" s="22">
        <f t="shared" si="7"/>
        <v>78.461538461538453</v>
      </c>
      <c r="H29" s="22">
        <f t="shared" si="8"/>
        <v>9.5384615384615383</v>
      </c>
      <c r="I29" s="22">
        <f t="shared" si="9"/>
        <v>11.999999999999998</v>
      </c>
      <c r="J29" s="3">
        <f t="shared" ref="J29:J39" si="11">SUM(G29:I29)</f>
        <v>99.999999999999986</v>
      </c>
      <c r="K29" s="3"/>
      <c r="L29" s="24">
        <f t="shared" si="5"/>
        <v>83.230769230769226</v>
      </c>
      <c r="M29" s="25">
        <f t="shared" si="6"/>
        <v>9.5384615384615383</v>
      </c>
      <c r="N29" s="51"/>
    </row>
    <row r="30" spans="1:14" x14ac:dyDescent="0.3">
      <c r="A30" s="26" t="s">
        <v>15</v>
      </c>
      <c r="B30" s="68">
        <v>36.286742825164545</v>
      </c>
      <c r="C30" s="69">
        <v>9.6444041773871056</v>
      </c>
      <c r="D30" s="70">
        <v>22.331648476016927</v>
      </c>
      <c r="E30" s="1">
        <f t="shared" si="10"/>
        <v>68.262795478568577</v>
      </c>
      <c r="F30" s="3"/>
      <c r="G30" s="22">
        <f t="shared" si="7"/>
        <v>53.157422825669272</v>
      </c>
      <c r="H30" s="22">
        <f t="shared" si="8"/>
        <v>14.128346355834507</v>
      </c>
      <c r="I30" s="22">
        <f t="shared" si="9"/>
        <v>32.714230818496219</v>
      </c>
      <c r="J30" s="3">
        <f t="shared" si="11"/>
        <v>100</v>
      </c>
      <c r="K30" s="3"/>
      <c r="L30" s="24">
        <f t="shared" si="5"/>
        <v>60.221596003586527</v>
      </c>
      <c r="M30" s="25">
        <f t="shared" si="6"/>
        <v>14.128346355834507</v>
      </c>
      <c r="N30" s="51"/>
    </row>
    <row r="31" spans="1:14" x14ac:dyDescent="0.3">
      <c r="A31" s="26" t="s">
        <v>15</v>
      </c>
      <c r="B31" s="68">
        <v>47.072984967545203</v>
      </c>
      <c r="C31" s="69">
        <v>9.6642714943291459</v>
      </c>
      <c r="D31" s="70">
        <v>11.260829526784223</v>
      </c>
      <c r="E31" s="1">
        <f t="shared" si="10"/>
        <v>67.998085988658573</v>
      </c>
      <c r="F31" s="3"/>
      <c r="G31" s="22">
        <f t="shared" si="7"/>
        <v>69.226926439365542</v>
      </c>
      <c r="H31" s="22">
        <f t="shared" si="8"/>
        <v>14.21256400649432</v>
      </c>
      <c r="I31" s="22">
        <f t="shared" si="9"/>
        <v>16.560509554140129</v>
      </c>
      <c r="J31" s="3">
        <f t="shared" si="11"/>
        <v>99.999999999999986</v>
      </c>
      <c r="K31" s="3"/>
      <c r="L31" s="24">
        <f t="shared" si="5"/>
        <v>76.333208442612701</v>
      </c>
      <c r="M31" s="25">
        <f t="shared" si="6"/>
        <v>14.21256400649432</v>
      </c>
      <c r="N31" s="51"/>
    </row>
    <row r="32" spans="1:14" x14ac:dyDescent="0.3">
      <c r="A32" s="26" t="s">
        <v>15</v>
      </c>
      <c r="B32" s="68">
        <v>14.322131213362679</v>
      </c>
      <c r="C32" s="69">
        <v>3.6231501406938649</v>
      </c>
      <c r="D32" s="70">
        <v>3.6664439437193335</v>
      </c>
      <c r="E32" s="1">
        <f t="shared" si="10"/>
        <v>21.611725297775877</v>
      </c>
      <c r="F32" s="3"/>
      <c r="G32" s="22">
        <f t="shared" si="7"/>
        <v>66.270189057217976</v>
      </c>
      <c r="H32" s="22">
        <f t="shared" si="8"/>
        <v>16.764742706898712</v>
      </c>
      <c r="I32" s="22">
        <f t="shared" si="9"/>
        <v>16.965068235883312</v>
      </c>
      <c r="J32" s="3">
        <f t="shared" si="11"/>
        <v>100</v>
      </c>
      <c r="K32" s="3"/>
      <c r="L32" s="24">
        <f t="shared" si="5"/>
        <v>74.652560410667334</v>
      </c>
      <c r="M32" s="25">
        <f t="shared" si="6"/>
        <v>16.764742706898712</v>
      </c>
      <c r="N32" s="51"/>
    </row>
    <row r="33" spans="1:18" x14ac:dyDescent="0.3">
      <c r="A33" s="26" t="s">
        <v>15</v>
      </c>
      <c r="B33" s="68">
        <v>14.607251976677475</v>
      </c>
      <c r="C33" s="69">
        <v>5.4372080951222213</v>
      </c>
      <c r="D33" s="70">
        <v>3.3740205635510963</v>
      </c>
      <c r="E33" s="1">
        <f t="shared" si="10"/>
        <v>23.418480635350793</v>
      </c>
      <c r="F33" s="3"/>
      <c r="G33" s="22">
        <f t="shared" si="7"/>
        <v>62.374891881873225</v>
      </c>
      <c r="H33" s="22">
        <f t="shared" si="8"/>
        <v>23.217595452860493</v>
      </c>
      <c r="I33" s="22">
        <f t="shared" si="9"/>
        <v>14.407512665266278</v>
      </c>
      <c r="J33" s="3">
        <f t="shared" si="11"/>
        <v>100</v>
      </c>
      <c r="K33" s="3"/>
      <c r="L33" s="24">
        <f t="shared" si="5"/>
        <v>73.983689608303479</v>
      </c>
      <c r="M33" s="25">
        <f t="shared" si="6"/>
        <v>23.217595452860493</v>
      </c>
      <c r="N33" s="51"/>
    </row>
    <row r="34" spans="1:18" x14ac:dyDescent="0.3">
      <c r="A34" s="26" t="s">
        <v>15</v>
      </c>
      <c r="B34" s="68">
        <v>32.140497061067848</v>
      </c>
      <c r="C34" s="69">
        <v>17.901277143808731</v>
      </c>
      <c r="D34" s="70">
        <v>22.115020913578796</v>
      </c>
      <c r="E34" s="1">
        <f t="shared" si="10"/>
        <v>72.156795118455364</v>
      </c>
      <c r="F34" s="3"/>
      <c r="G34" s="22">
        <f t="shared" si="7"/>
        <v>44.542578433957296</v>
      </c>
      <c r="H34" s="22">
        <f t="shared" si="8"/>
        <v>24.808858423411557</v>
      </c>
      <c r="I34" s="22">
        <f t="shared" si="9"/>
        <v>30.648563142631168</v>
      </c>
      <c r="J34" s="3">
        <f t="shared" si="11"/>
        <v>100.00000000000003</v>
      </c>
      <c r="K34" s="3"/>
      <c r="L34" s="24">
        <f t="shared" si="5"/>
        <v>56.947007645663078</v>
      </c>
      <c r="M34" s="25">
        <f t="shared" si="6"/>
        <v>24.808858423411557</v>
      </c>
      <c r="N34" s="51"/>
    </row>
    <row r="35" spans="1:18" x14ac:dyDescent="0.3">
      <c r="A35" s="26" t="s">
        <v>15</v>
      </c>
      <c r="B35" s="68">
        <v>37.402378011858133</v>
      </c>
      <c r="C35" s="69">
        <v>17.493480126876896</v>
      </c>
      <c r="D35" s="70">
        <v>9.4420875998624254</v>
      </c>
      <c r="E35" s="1">
        <f t="shared" si="10"/>
        <v>64.337945738597455</v>
      </c>
      <c r="F35" s="3"/>
      <c r="G35" s="22">
        <f t="shared" si="7"/>
        <v>58.134243458475538</v>
      </c>
      <c r="H35" s="22">
        <f t="shared" si="8"/>
        <v>27.18998862343572</v>
      </c>
      <c r="I35" s="22">
        <f t="shared" si="9"/>
        <v>14.675767918088738</v>
      </c>
      <c r="J35" s="3">
        <f t="shared" si="11"/>
        <v>100</v>
      </c>
      <c r="K35" s="3"/>
      <c r="L35" s="24">
        <f t="shared" si="5"/>
        <v>71.729237770193393</v>
      </c>
      <c r="M35" s="25">
        <f t="shared" si="6"/>
        <v>27.18998862343572</v>
      </c>
      <c r="N35" s="51"/>
    </row>
    <row r="36" spans="1:18" x14ac:dyDescent="0.3">
      <c r="A36" s="26" t="s">
        <v>15</v>
      </c>
      <c r="B36" s="68">
        <v>8.4375641129365668</v>
      </c>
      <c r="C36" s="69">
        <v>5.7678271799176777</v>
      </c>
      <c r="D36" s="70">
        <v>3.0044502201436472</v>
      </c>
      <c r="E36" s="1">
        <f t="shared" si="10"/>
        <v>17.20984151299789</v>
      </c>
      <c r="F36" s="3"/>
      <c r="G36" s="22">
        <f t="shared" si="7"/>
        <v>49.027552674230144</v>
      </c>
      <c r="H36" s="22">
        <f t="shared" si="8"/>
        <v>33.514702477425331</v>
      </c>
      <c r="I36" s="22">
        <f t="shared" si="9"/>
        <v>17.457744848344529</v>
      </c>
      <c r="J36" s="3">
        <f t="shared" si="11"/>
        <v>100</v>
      </c>
      <c r="K36" s="3"/>
      <c r="L36" s="24">
        <f t="shared" si="5"/>
        <v>65.784903912942809</v>
      </c>
      <c r="M36" s="25">
        <f t="shared" si="6"/>
        <v>33.514702477425331</v>
      </c>
      <c r="N36" s="51"/>
    </row>
    <row r="37" spans="1:18" x14ac:dyDescent="0.3">
      <c r="A37" s="26" t="s">
        <v>15</v>
      </c>
      <c r="B37" s="68">
        <v>26.463994489099651</v>
      </c>
      <c r="C37" s="69">
        <v>0</v>
      </c>
      <c r="D37" s="70">
        <v>37.127142451740532</v>
      </c>
      <c r="E37" s="1">
        <f t="shared" si="10"/>
        <v>63.591136940840187</v>
      </c>
      <c r="F37" s="3"/>
      <c r="G37" s="22">
        <f t="shared" si="7"/>
        <v>41.615853658536587</v>
      </c>
      <c r="H37" s="22">
        <f t="shared" si="8"/>
        <v>0</v>
      </c>
      <c r="I37" s="22">
        <f t="shared" si="9"/>
        <v>58.384146341463413</v>
      </c>
      <c r="J37" s="3">
        <f t="shared" si="11"/>
        <v>100</v>
      </c>
      <c r="K37" s="3"/>
      <c r="L37" s="24">
        <f t="shared" si="5"/>
        <v>41.615853658536587</v>
      </c>
      <c r="M37" s="25">
        <f t="shared" si="6"/>
        <v>0</v>
      </c>
      <c r="N37" s="51"/>
    </row>
    <row r="38" spans="1:18" x14ac:dyDescent="0.3">
      <c r="A38" s="26" t="s">
        <v>15</v>
      </c>
      <c r="B38" s="68">
        <v>65.03042830694622</v>
      </c>
      <c r="C38" s="69">
        <v>0</v>
      </c>
      <c r="D38" s="70">
        <v>14.061404015493196</v>
      </c>
      <c r="E38" s="1">
        <f t="shared" si="10"/>
        <v>79.091832322439416</v>
      </c>
      <c r="F38" s="3"/>
      <c r="G38" s="22">
        <f t="shared" si="7"/>
        <v>82.221420843851433</v>
      </c>
      <c r="H38" s="22">
        <f t="shared" si="8"/>
        <v>0</v>
      </c>
      <c r="I38" s="22">
        <f t="shared" si="9"/>
        <v>17.778579156148574</v>
      </c>
      <c r="J38" s="3">
        <f t="shared" si="11"/>
        <v>100</v>
      </c>
      <c r="K38" s="3"/>
      <c r="L38" s="24">
        <f t="shared" si="5"/>
        <v>82.221420843851433</v>
      </c>
      <c r="M38" s="25">
        <f t="shared" si="6"/>
        <v>0</v>
      </c>
      <c r="N38" s="51"/>
    </row>
    <row r="39" spans="1:18" x14ac:dyDescent="0.3">
      <c r="A39" s="27" t="s">
        <v>15</v>
      </c>
      <c r="B39" s="71">
        <v>55.254858798366641</v>
      </c>
      <c r="C39" s="44">
        <v>0</v>
      </c>
      <c r="D39" s="72">
        <v>6.0424739456865542</v>
      </c>
      <c r="E39" s="28">
        <f t="shared" si="10"/>
        <v>61.297332744053193</v>
      </c>
      <c r="F39" s="29"/>
      <c r="G39" s="45">
        <f t="shared" si="7"/>
        <v>90.142354201744993</v>
      </c>
      <c r="H39" s="45">
        <f t="shared" si="8"/>
        <v>0</v>
      </c>
      <c r="I39" s="45">
        <f t="shared" si="9"/>
        <v>9.8576457982550139</v>
      </c>
      <c r="J39" s="29">
        <f t="shared" si="11"/>
        <v>100</v>
      </c>
      <c r="K39" s="29"/>
      <c r="L39" s="46">
        <f t="shared" si="5"/>
        <v>90.142354201744993</v>
      </c>
      <c r="M39" s="47">
        <f t="shared" si="6"/>
        <v>0</v>
      </c>
      <c r="N39" s="51"/>
    </row>
    <row r="40" spans="1:18" x14ac:dyDescent="0.3">
      <c r="A40" s="26" t="s">
        <v>17</v>
      </c>
      <c r="B40" s="73">
        <v>37.915494772382949</v>
      </c>
      <c r="C40" s="74">
        <v>19.981307460201972</v>
      </c>
      <c r="D40" s="75">
        <v>7.0302831216954447</v>
      </c>
      <c r="E40" s="1">
        <f t="shared" ref="E40:E55" si="12">SUM(B40:D40)</f>
        <v>64.927085354280365</v>
      </c>
      <c r="F40" s="3"/>
      <c r="G40" s="34">
        <f t="shared" ref="G40:G55" si="13">B40*100/SUM($B40:$D40)</f>
        <v>58.397038101269615</v>
      </c>
      <c r="H40" s="34">
        <f t="shared" ref="H40:H55" si="14">C40*100/SUM($B40:$D40)</f>
        <v>30.774995290751473</v>
      </c>
      <c r="I40" s="34">
        <f t="shared" ref="I40:I55" si="15">D40*100/SUM($B40:$D40)</f>
        <v>10.827966607978913</v>
      </c>
      <c r="J40" s="3">
        <f t="shared" ref="J40:J55" si="16">SUM(G40:I40)</f>
        <v>100</v>
      </c>
      <c r="K40" s="3"/>
      <c r="L40" s="35">
        <f t="shared" ref="L40:L55" si="17">G40+H40/2</f>
        <v>73.784535746645346</v>
      </c>
      <c r="M40" s="36">
        <f t="shared" ref="M40:M55" si="18">H40</f>
        <v>30.774995290751473</v>
      </c>
      <c r="P40" s="1"/>
      <c r="Q40" s="1"/>
      <c r="R40" s="1"/>
    </row>
    <row r="41" spans="1:18" x14ac:dyDescent="0.3">
      <c r="A41" s="26" t="s">
        <v>15</v>
      </c>
      <c r="B41" s="73">
        <v>44.8116112894567</v>
      </c>
      <c r="C41" s="74">
        <v>28.482878947488754</v>
      </c>
      <c r="D41" s="75">
        <v>8.2951510872772527</v>
      </c>
      <c r="E41" s="1">
        <f t="shared" si="12"/>
        <v>81.589641324222697</v>
      </c>
      <c r="F41" s="3"/>
      <c r="G41" s="34">
        <f t="shared" si="13"/>
        <v>54.923162502189875</v>
      </c>
      <c r="H41" s="34">
        <f t="shared" si="14"/>
        <v>34.909920530601262</v>
      </c>
      <c r="I41" s="34">
        <f t="shared" si="15"/>
        <v>10.166916967208865</v>
      </c>
      <c r="J41" s="3">
        <f t="shared" si="16"/>
        <v>100</v>
      </c>
      <c r="K41" s="3"/>
      <c r="L41" s="35">
        <f t="shared" si="17"/>
        <v>72.37812276749051</v>
      </c>
      <c r="M41" s="36">
        <f t="shared" si="18"/>
        <v>34.909920530601262</v>
      </c>
      <c r="P41" s="1"/>
      <c r="Q41" s="1"/>
      <c r="R41" s="1"/>
    </row>
    <row r="42" spans="1:18" x14ac:dyDescent="0.3">
      <c r="A42" s="26" t="s">
        <v>15</v>
      </c>
      <c r="B42" s="73">
        <v>25.062308909105099</v>
      </c>
      <c r="C42" s="74">
        <v>29.388354978996865</v>
      </c>
      <c r="D42" s="75">
        <v>28.806698676195435</v>
      </c>
      <c r="E42" s="1">
        <f t="shared" si="12"/>
        <v>83.257362564297395</v>
      </c>
      <c r="F42" s="3"/>
      <c r="G42" s="34">
        <f t="shared" si="13"/>
        <v>30.102213350501177</v>
      </c>
      <c r="H42" s="34">
        <f t="shared" si="14"/>
        <v>35.298205556656974</v>
      </c>
      <c r="I42" s="34">
        <f t="shared" si="15"/>
        <v>34.599581092841852</v>
      </c>
      <c r="J42" s="3">
        <f t="shared" si="16"/>
        <v>100</v>
      </c>
      <c r="K42" s="3"/>
      <c r="L42" s="35">
        <f t="shared" si="17"/>
        <v>47.751316128829664</v>
      </c>
      <c r="M42" s="36">
        <f t="shared" si="18"/>
        <v>35.298205556656974</v>
      </c>
      <c r="P42" s="1"/>
      <c r="Q42" s="1"/>
      <c r="R42" s="1"/>
    </row>
    <row r="43" spans="1:18" x14ac:dyDescent="0.3">
      <c r="A43" s="26" t="s">
        <v>15</v>
      </c>
      <c r="B43" s="73">
        <v>37.3238032689082</v>
      </c>
      <c r="C43" s="74">
        <v>31.421557792040648</v>
      </c>
      <c r="D43" s="75">
        <v>16.852625777658215</v>
      </c>
      <c r="E43" s="1">
        <f t="shared" si="12"/>
        <v>85.597986838607071</v>
      </c>
      <c r="F43" s="3"/>
      <c r="G43" s="34">
        <f t="shared" si="13"/>
        <v>43.603599392216232</v>
      </c>
      <c r="H43" s="34">
        <f t="shared" si="14"/>
        <v>36.708290641560573</v>
      </c>
      <c r="I43" s="34">
        <f t="shared" si="15"/>
        <v>19.688109966223195</v>
      </c>
      <c r="J43" s="3">
        <f t="shared" si="16"/>
        <v>100</v>
      </c>
      <c r="K43" s="3"/>
      <c r="L43" s="35">
        <f t="shared" si="17"/>
        <v>61.957744712996515</v>
      </c>
      <c r="M43" s="36">
        <f t="shared" si="18"/>
        <v>36.708290641560573</v>
      </c>
      <c r="P43" s="1"/>
      <c r="Q43" s="1"/>
      <c r="R43" s="1"/>
    </row>
    <row r="44" spans="1:18" x14ac:dyDescent="0.3">
      <c r="A44" s="26" t="s">
        <v>15</v>
      </c>
      <c r="B44" s="73">
        <v>42.810200966318348</v>
      </c>
      <c r="C44" s="74">
        <v>25.014288822558299</v>
      </c>
      <c r="D44" s="75">
        <v>8.2641564185034149</v>
      </c>
      <c r="E44" s="1">
        <f t="shared" si="12"/>
        <v>76.088646207380066</v>
      </c>
      <c r="F44" s="3"/>
      <c r="G44" s="34">
        <f t="shared" si="13"/>
        <v>56.263586093566303</v>
      </c>
      <c r="H44" s="34">
        <f t="shared" si="14"/>
        <v>32.875192383344164</v>
      </c>
      <c r="I44" s="34">
        <f t="shared" si="15"/>
        <v>10.861221523089537</v>
      </c>
      <c r="J44" s="3">
        <f t="shared" si="16"/>
        <v>100</v>
      </c>
      <c r="K44" s="3"/>
      <c r="L44" s="35">
        <f t="shared" si="17"/>
        <v>72.701182285238389</v>
      </c>
      <c r="M44" s="36">
        <f t="shared" si="18"/>
        <v>32.875192383344164</v>
      </c>
      <c r="P44" s="1"/>
      <c r="Q44" s="1"/>
      <c r="R44" s="1"/>
    </row>
    <row r="45" spans="1:18" x14ac:dyDescent="0.3">
      <c r="A45" s="26" t="s">
        <v>15</v>
      </c>
      <c r="B45" s="73">
        <v>36.222189247082099</v>
      </c>
      <c r="C45" s="74">
        <v>24.350115427625443</v>
      </c>
      <c r="D45" s="75">
        <v>7.7787200478509417</v>
      </c>
      <c r="E45" s="1">
        <f t="shared" si="12"/>
        <v>68.351024722558478</v>
      </c>
      <c r="F45" s="3"/>
      <c r="G45" s="34">
        <f t="shared" si="13"/>
        <v>52.994361670670571</v>
      </c>
      <c r="H45" s="34">
        <f t="shared" si="14"/>
        <v>35.625091981377366</v>
      </c>
      <c r="I45" s="34">
        <f t="shared" si="15"/>
        <v>11.380546347952064</v>
      </c>
      <c r="J45" s="3">
        <f t="shared" si="16"/>
        <v>100</v>
      </c>
      <c r="K45" s="3"/>
      <c r="L45" s="35">
        <f t="shared" si="17"/>
        <v>70.806907661359247</v>
      </c>
      <c r="M45" s="36">
        <f t="shared" si="18"/>
        <v>35.625091981377366</v>
      </c>
      <c r="P45" s="1"/>
      <c r="Q45" s="1"/>
      <c r="R45" s="1"/>
    </row>
    <row r="46" spans="1:18" x14ac:dyDescent="0.3">
      <c r="A46" s="26" t="s">
        <v>15</v>
      </c>
      <c r="B46" s="73">
        <v>43.591780562888097</v>
      </c>
      <c r="C46" s="74">
        <v>29.668020985923022</v>
      </c>
      <c r="D46" s="75">
        <v>12.46655466326</v>
      </c>
      <c r="E46" s="1">
        <f t="shared" si="12"/>
        <v>85.72635621207111</v>
      </c>
      <c r="F46" s="3"/>
      <c r="G46" s="34">
        <f t="shared" si="13"/>
        <v>50.849916512315204</v>
      </c>
      <c r="H46" s="34">
        <f t="shared" si="14"/>
        <v>34.607817591744876</v>
      </c>
      <c r="I46" s="34">
        <f t="shared" si="15"/>
        <v>14.542265895939932</v>
      </c>
      <c r="J46" s="3">
        <f t="shared" si="16"/>
        <v>100.00000000000001</v>
      </c>
      <c r="K46" s="3"/>
      <c r="L46" s="35">
        <f t="shared" si="17"/>
        <v>68.153825308187635</v>
      </c>
      <c r="M46" s="36">
        <f t="shared" si="18"/>
        <v>34.607817591744876</v>
      </c>
      <c r="P46" s="1"/>
      <c r="Q46" s="1"/>
      <c r="R46" s="1"/>
    </row>
    <row r="47" spans="1:18" x14ac:dyDescent="0.3">
      <c r="A47" s="26" t="s">
        <v>15</v>
      </c>
      <c r="B47" s="73">
        <v>41.743385958463598</v>
      </c>
      <c r="C47" s="74">
        <v>31.031011461982882</v>
      </c>
      <c r="D47" s="75">
        <v>16.544940166061561</v>
      </c>
      <c r="E47" s="1">
        <f t="shared" si="12"/>
        <v>89.319337586508041</v>
      </c>
      <c r="F47" s="3"/>
      <c r="G47" s="34">
        <f t="shared" si="13"/>
        <v>46.734992764622852</v>
      </c>
      <c r="H47" s="34">
        <f t="shared" si="14"/>
        <v>34.741649793280835</v>
      </c>
      <c r="I47" s="34">
        <f t="shared" si="15"/>
        <v>18.523357442096305</v>
      </c>
      <c r="J47" s="3">
        <f t="shared" si="16"/>
        <v>100</v>
      </c>
      <c r="K47" s="3"/>
      <c r="L47" s="35">
        <f t="shared" si="17"/>
        <v>64.105817661263274</v>
      </c>
      <c r="M47" s="36">
        <f t="shared" si="18"/>
        <v>34.741649793280835</v>
      </c>
      <c r="P47" s="1"/>
      <c r="Q47" s="1"/>
      <c r="R47" s="1"/>
    </row>
    <row r="48" spans="1:18" x14ac:dyDescent="0.3">
      <c r="A48" s="26" t="s">
        <v>15</v>
      </c>
      <c r="B48" s="73">
        <v>21.092113879132469</v>
      </c>
      <c r="C48" s="74">
        <v>22.937333255218132</v>
      </c>
      <c r="D48" s="75">
        <v>4.7481399026470763</v>
      </c>
      <c r="E48" s="1">
        <f t="shared" si="12"/>
        <v>48.77758703699768</v>
      </c>
      <c r="F48" s="3"/>
      <c r="G48" s="34">
        <f t="shared" si="13"/>
        <v>43.241404834425602</v>
      </c>
      <c r="H48" s="34">
        <f t="shared" si="14"/>
        <v>47.024329509822252</v>
      </c>
      <c r="I48" s="34">
        <f t="shared" si="15"/>
        <v>9.7342656557521465</v>
      </c>
      <c r="J48" s="3">
        <f t="shared" si="16"/>
        <v>100</v>
      </c>
      <c r="K48" s="3"/>
      <c r="L48" s="35">
        <f t="shared" si="17"/>
        <v>66.753569589336735</v>
      </c>
      <c r="M48" s="36">
        <f t="shared" si="18"/>
        <v>47.024329509822252</v>
      </c>
      <c r="P48" s="1"/>
      <c r="Q48" s="1"/>
      <c r="R48" s="1"/>
    </row>
    <row r="49" spans="1:18" x14ac:dyDescent="0.3">
      <c r="A49" s="26" t="s">
        <v>15</v>
      </c>
      <c r="B49" s="73">
        <v>18.970153619970347</v>
      </c>
      <c r="C49" s="74">
        <v>27.761963887266031</v>
      </c>
      <c r="D49" s="75">
        <v>5.2586090229254676</v>
      </c>
      <c r="E49" s="1">
        <f t="shared" si="12"/>
        <v>51.990726530161851</v>
      </c>
      <c r="F49" s="3"/>
      <c r="G49" s="34">
        <f t="shared" si="13"/>
        <v>36.487571699858862</v>
      </c>
      <c r="H49" s="34">
        <f t="shared" si="14"/>
        <v>53.397914859220577</v>
      </c>
      <c r="I49" s="34">
        <f t="shared" si="15"/>
        <v>10.11451344092055</v>
      </c>
      <c r="J49" s="3">
        <f t="shared" si="16"/>
        <v>99.999999999999986</v>
      </c>
      <c r="K49" s="3"/>
      <c r="L49" s="35">
        <f t="shared" si="17"/>
        <v>63.18652912946915</v>
      </c>
      <c r="M49" s="36">
        <f t="shared" si="18"/>
        <v>53.397914859220577</v>
      </c>
      <c r="P49" s="1"/>
      <c r="Q49" s="1"/>
      <c r="R49" s="1"/>
    </row>
    <row r="50" spans="1:18" x14ac:dyDescent="0.3">
      <c r="A50" s="26" t="s">
        <v>15</v>
      </c>
      <c r="B50" s="73">
        <v>28.409755075034798</v>
      </c>
      <c r="C50" s="74">
        <v>28.288503956991701</v>
      </c>
      <c r="D50" s="75">
        <v>21.837061896758399</v>
      </c>
      <c r="E50" s="1">
        <f t="shared" si="12"/>
        <v>78.535320928784898</v>
      </c>
      <c r="F50" s="3"/>
      <c r="G50" s="34">
        <f t="shared" si="13"/>
        <v>36.174494149958974</v>
      </c>
      <c r="H50" s="34">
        <f t="shared" si="14"/>
        <v>36.020103594716893</v>
      </c>
      <c r="I50" s="34">
        <f t="shared" si="15"/>
        <v>27.805402255324132</v>
      </c>
      <c r="J50" s="3">
        <f t="shared" si="16"/>
        <v>100</v>
      </c>
      <c r="K50" s="3"/>
      <c r="L50" s="35">
        <f t="shared" si="17"/>
        <v>54.184545947317417</v>
      </c>
      <c r="M50" s="36">
        <f t="shared" si="18"/>
        <v>36.020103594716893</v>
      </c>
      <c r="P50" s="1"/>
      <c r="Q50" s="1"/>
      <c r="R50" s="1"/>
    </row>
    <row r="51" spans="1:18" x14ac:dyDescent="0.3">
      <c r="A51" s="26" t="s">
        <v>15</v>
      </c>
      <c r="B51" s="73">
        <v>44.145111055456802</v>
      </c>
      <c r="C51" s="74">
        <v>39.046631938194139</v>
      </c>
      <c r="D51" s="75">
        <v>11.476893188492433</v>
      </c>
      <c r="E51" s="1">
        <f t="shared" si="12"/>
        <v>94.668636182143359</v>
      </c>
      <c r="F51" s="3"/>
      <c r="G51" s="34">
        <f t="shared" si="13"/>
        <v>46.631189415807349</v>
      </c>
      <c r="H51" s="34">
        <f t="shared" si="14"/>
        <v>41.245584084540994</v>
      </c>
      <c r="I51" s="34">
        <f t="shared" si="15"/>
        <v>12.12322649965167</v>
      </c>
      <c r="J51" s="3">
        <f t="shared" si="16"/>
        <v>100.00000000000001</v>
      </c>
      <c r="K51" s="3"/>
      <c r="L51" s="35">
        <f t="shared" si="17"/>
        <v>67.253981458077845</v>
      </c>
      <c r="M51" s="36">
        <f t="shared" si="18"/>
        <v>41.245584084540994</v>
      </c>
      <c r="P51" s="1"/>
      <c r="Q51" s="1"/>
      <c r="R51" s="1"/>
    </row>
    <row r="52" spans="1:18" x14ac:dyDescent="0.3">
      <c r="A52" s="26" t="s">
        <v>15</v>
      </c>
      <c r="B52" s="73">
        <v>30.8147273480743</v>
      </c>
      <c r="C52" s="74">
        <v>29.096860162780924</v>
      </c>
      <c r="D52" s="75">
        <v>4.4177660632591378</v>
      </c>
      <c r="E52" s="1">
        <f t="shared" si="12"/>
        <v>64.329353574114364</v>
      </c>
      <c r="F52" s="3"/>
      <c r="G52" s="34">
        <f t="shared" si="13"/>
        <v>47.901503180149952</v>
      </c>
      <c r="H52" s="34">
        <f t="shared" si="14"/>
        <v>45.231078110023596</v>
      </c>
      <c r="I52" s="34">
        <f t="shared" si="15"/>
        <v>6.8674187098264472</v>
      </c>
      <c r="J52" s="3">
        <f t="shared" si="16"/>
        <v>100</v>
      </c>
      <c r="K52" s="3"/>
      <c r="L52" s="35">
        <f t="shared" si="17"/>
        <v>70.517042235161753</v>
      </c>
      <c r="M52" s="36">
        <f t="shared" si="18"/>
        <v>45.231078110023596</v>
      </c>
      <c r="P52" s="1"/>
      <c r="Q52" s="1"/>
      <c r="R52" s="1"/>
    </row>
    <row r="53" spans="1:18" x14ac:dyDescent="0.3">
      <c r="A53" s="26" t="s">
        <v>15</v>
      </c>
      <c r="B53" s="73">
        <v>16.379142322913602</v>
      </c>
      <c r="C53" s="74">
        <v>31.130001014909599</v>
      </c>
      <c r="D53" s="75">
        <v>38.6676721253518</v>
      </c>
      <c r="E53" s="1">
        <f t="shared" si="12"/>
        <v>86.176815463175004</v>
      </c>
      <c r="F53" s="3"/>
      <c r="G53" s="34">
        <f t="shared" si="13"/>
        <v>19.006437212701044</v>
      </c>
      <c r="H53" s="34">
        <f t="shared" si="14"/>
        <v>36.123406101275627</v>
      </c>
      <c r="I53" s="34">
        <f t="shared" si="15"/>
        <v>44.870156686023321</v>
      </c>
      <c r="J53" s="3">
        <f t="shared" si="16"/>
        <v>100</v>
      </c>
      <c r="K53" s="3"/>
      <c r="L53" s="35">
        <f t="shared" si="17"/>
        <v>37.068140263338861</v>
      </c>
      <c r="M53" s="36">
        <f t="shared" si="18"/>
        <v>36.123406101275627</v>
      </c>
      <c r="P53" s="1"/>
      <c r="Q53" s="1"/>
      <c r="R53" s="1"/>
    </row>
    <row r="54" spans="1:18" x14ac:dyDescent="0.3">
      <c r="A54" s="42" t="s">
        <v>15</v>
      </c>
      <c r="B54" s="73">
        <v>29.5293250536971</v>
      </c>
      <c r="C54" s="74">
        <v>28.6561238924373</v>
      </c>
      <c r="D54" s="75">
        <v>21.437805518477187</v>
      </c>
      <c r="E54" s="1">
        <f t="shared" si="12"/>
        <v>79.623254464611591</v>
      </c>
      <c r="F54" s="3"/>
      <c r="G54" s="34">
        <f t="shared" si="13"/>
        <v>37.086307577168114</v>
      </c>
      <c r="H54" s="34">
        <f t="shared" si="14"/>
        <v>35.98964157534337</v>
      </c>
      <c r="I54" s="34">
        <f t="shared" si="15"/>
        <v>26.924050847488509</v>
      </c>
      <c r="J54" s="3">
        <f t="shared" si="16"/>
        <v>100</v>
      </c>
      <c r="K54" s="3"/>
      <c r="L54" s="35">
        <f t="shared" si="17"/>
        <v>55.081128364839799</v>
      </c>
      <c r="M54" s="36">
        <f t="shared" si="18"/>
        <v>35.98964157534337</v>
      </c>
      <c r="P54" s="1"/>
      <c r="Q54" s="1"/>
      <c r="R54" s="1"/>
    </row>
    <row r="55" spans="1:18" ht="12.5" thickBot="1" x14ac:dyDescent="0.35">
      <c r="A55" s="27" t="s">
        <v>15</v>
      </c>
      <c r="B55" s="76">
        <v>46.450519808366202</v>
      </c>
      <c r="C55" s="77">
        <v>25.388401848402701</v>
      </c>
      <c r="D55" s="78">
        <v>9.0627008750603313</v>
      </c>
      <c r="E55" s="28">
        <f t="shared" si="12"/>
        <v>80.901622531829233</v>
      </c>
      <c r="F55" s="29"/>
      <c r="G55" s="48">
        <f t="shared" si="13"/>
        <v>57.416054653404643</v>
      </c>
      <c r="H55" s="48">
        <f t="shared" si="14"/>
        <v>31.381820356463319</v>
      </c>
      <c r="I55" s="48">
        <f t="shared" si="15"/>
        <v>11.202124990132035</v>
      </c>
      <c r="J55" s="29">
        <f t="shared" si="16"/>
        <v>100</v>
      </c>
      <c r="K55" s="29"/>
      <c r="L55" s="49">
        <f t="shared" si="17"/>
        <v>73.106964831636304</v>
      </c>
      <c r="M55" s="50">
        <f t="shared" si="18"/>
        <v>31.381820356463319</v>
      </c>
      <c r="P55" s="1"/>
      <c r="Q55" s="1"/>
      <c r="R55" s="1"/>
    </row>
    <row r="56" spans="1:18" x14ac:dyDescent="0.3">
      <c r="A56" s="4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Union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Hollocher</dc:creator>
  <cp:lastModifiedBy>Allie Duguid</cp:lastModifiedBy>
  <dcterms:created xsi:type="dcterms:W3CDTF">2017-04-06T15:25:22Z</dcterms:created>
  <dcterms:modified xsi:type="dcterms:W3CDTF">2021-07-23T13:14:12Z</dcterms:modified>
</cp:coreProperties>
</file>